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84" windowWidth="22932" windowHeight="9480"/>
  </bookViews>
  <sheets>
    <sheet name="госпрограммы " sheetId="2" r:id="rId1"/>
  </sheets>
  <calcPr calcId="124519"/>
</workbook>
</file>

<file path=xl/calcChain.xml><?xml version="1.0" encoding="utf-8"?>
<calcChain xmlns="http://schemas.openxmlformats.org/spreadsheetml/2006/main">
  <c r="P27" i="2"/>
  <c r="O27"/>
  <c r="L27"/>
  <c r="K27"/>
  <c r="J27"/>
  <c r="H27"/>
  <c r="G27"/>
  <c r="N26"/>
  <c r="I26"/>
  <c r="M26" s="1"/>
  <c r="E26"/>
  <c r="N25"/>
  <c r="I25"/>
  <c r="E25"/>
  <c r="N24"/>
  <c r="I24"/>
  <c r="M24" s="1"/>
  <c r="E24"/>
  <c r="N23"/>
  <c r="I23"/>
  <c r="E23"/>
  <c r="N22"/>
  <c r="I22"/>
  <c r="F22"/>
  <c r="F27" s="1"/>
  <c r="E22"/>
  <c r="Q21"/>
  <c r="N21" s="1"/>
  <c r="I21"/>
  <c r="E21"/>
  <c r="Q20"/>
  <c r="N20" s="1"/>
  <c r="I20"/>
  <c r="E20"/>
  <c r="N19"/>
  <c r="I19"/>
  <c r="E19"/>
  <c r="N18"/>
  <c r="I18"/>
  <c r="E18"/>
  <c r="N17"/>
  <c r="I17"/>
  <c r="M17" s="1"/>
  <c r="E17"/>
  <c r="N16"/>
  <c r="I16"/>
  <c r="E16"/>
  <c r="N15"/>
  <c r="I15"/>
  <c r="M15" s="1"/>
  <c r="E15"/>
  <c r="N14"/>
  <c r="I14"/>
  <c r="E14"/>
  <c r="N13"/>
  <c r="I13"/>
  <c r="M13" s="1"/>
  <c r="E13"/>
  <c r="N12"/>
  <c r="I12"/>
  <c r="E12"/>
  <c r="M12" l="1"/>
  <c r="M14"/>
  <c r="M16"/>
  <c r="I27"/>
  <c r="M27" s="1"/>
  <c r="M20"/>
  <c r="Q27"/>
  <c r="E27"/>
  <c r="N27"/>
  <c r="M19"/>
  <c r="M21"/>
  <c r="M23"/>
  <c r="M25"/>
  <c r="M22"/>
  <c r="M18"/>
</calcChain>
</file>

<file path=xl/sharedStrings.xml><?xml version="1.0" encoding="utf-8"?>
<sst xmlns="http://schemas.openxmlformats.org/spreadsheetml/2006/main" count="58" uniqueCount="52">
  <si>
    <t>ИНФОРМАЦИЯ</t>
  </si>
  <si>
    <t>№</t>
  </si>
  <si>
    <t>Наименование программы</t>
  </si>
  <si>
    <t xml:space="preserve">Наименование подпрограммы </t>
  </si>
  <si>
    <t>Мероприятия программы</t>
  </si>
  <si>
    <t>Плановое назначение на 2021 год, тыс.руб.</t>
  </si>
  <si>
    <t>Фактическое исполнение за 2021 г., тыс.руб.</t>
  </si>
  <si>
    <t>%, исполнения</t>
  </si>
  <si>
    <t>ВСЕГО:</t>
  </si>
  <si>
    <t>краевой бюджет</t>
  </si>
  <si>
    <t>местный бюджет</t>
  </si>
  <si>
    <t>"Информационное общество Крымского городского поселения Крымского района" на 2021-2023 годы</t>
  </si>
  <si>
    <t>"Обеспечение информационного освещения деятельности органов местного самоуправления Крымского городского поселения Крымского района" на 2021-2023 годы</t>
  </si>
  <si>
    <t>Осуществление информационного освещения деятельности главы, администрации и Совета Крымского городского поселения Крымского района в электронных и печатных средствах массовой информации. Информирование населения путем размещения информации на баннерах, растяжках и раздачи информационного материала (листовок).</t>
  </si>
  <si>
    <t>«Информатизация в Крымском городском поселении Крымского района» на 2021-2023 годы</t>
  </si>
  <si>
    <t xml:space="preserve">Приобретение и модернизация компьютеров и оргтехники, расходного материала для бесперебойной работы компьютеров и оргтехники, а также приобретение, настройка и сопровождение программного обеспечения в администрации Крымского городского поселения Крымского района. </t>
  </si>
  <si>
    <t>"Развитие торговли на территории Крымского городского поселения Крымского района"на 2021-2023 годы</t>
  </si>
  <si>
    <t>"Развитие торговой деятельности в Крымском городском поселении Крымского района" на 2021-2023 годы</t>
  </si>
  <si>
    <t>Проведение мониторинга обеспеченности населения Крымского городского поселения Крымского района площадью торговых объектов с выявлением «проблемных» территорий с недостаточной обеспеченностью торговыми площадями. Организация и проведение ярмарочной деятельности.</t>
  </si>
  <si>
    <t>"О развитии субъектов малого и среднего предпринимательства в Крымском городском поселении" на 2021-2023 годы</t>
  </si>
  <si>
    <t xml:space="preserve">Правовое и аналитическое обеспечение деятельности субъектов МСП. Имущественная поддержка малого и среднего предпринимательства. Информационная и консультативная поддержка малого и  среднего предпринимательства. 
</t>
  </si>
  <si>
    <t>"Муниципальная политика и развитие гражданского общества в Крымском городском поселении Крымского района" на 2021-2023 годы</t>
  </si>
  <si>
    <t>"О поддержке органов  территориального общественного  самоуправления Крымского городского поселения Крымского района на 2021-2023 годы"</t>
  </si>
  <si>
    <t xml:space="preserve">Компенсационные выплаты членам территориального общественного самоуправления на частичное возмещение затрат  приобретению канцелярских товаров, проезд на общественном транспорте. Проведение  ежегодных конкурсов на звание «Лучший орган территориального общественного самоуправления». Проведение праздников «День добрых соседей». </t>
  </si>
  <si>
    <t>"Развитие муниципальной службы в Крымском городском поселении Крымского района на 2021-2023 года"</t>
  </si>
  <si>
    <t>Создание условий для профессионального развития и подготовки кадров. Обеспечение устойчивого развития кадрового потенциала и повышение эффективности деятельности муниципальных служащих.</t>
  </si>
  <si>
    <t>"Комплексное и устойчивое развитие Крымского городского поселения Крымского района в сфере землеустройства, строительства и архитектуры" на 2021-2023 годы</t>
  </si>
  <si>
    <t>"Подготовка градостроительной и землеустроительной документации на территории Крымского городского поселения на 2021-2023 годы"</t>
  </si>
  <si>
    <t>Внесение изменений в генеральный план Крымского городского поселения Крымского района. Утверждение документации по планировке (межеванию) территории Крымского городского поселения Крымского района (участки для многодетных семей, территориальные зоны). Внесение изменений в местные нормативы градостроительного  проектирования Крымского городского поселения Крымского района.</t>
  </si>
  <si>
    <t>"Землеустройство и землепользование на территории Крымского городского поселения Крымского района на 2021-2023 годы"</t>
  </si>
  <si>
    <t>Организация постановки на государственный кадастровый учет земельных участков, расположенных в границах Крымского городского поселения Крымского района. Оценка рыночной стоимости земельных участков. Услуги по организации и проведению аукциона по продаже права на заключения договора аренды земельных участков.</t>
  </si>
  <si>
    <t>"Капитальный ремонт, ремонт и обслуживание автомобильных дорог местного значения Крымского городского поселения" на 2021-2023  годы</t>
  </si>
  <si>
    <t>Капитальный ремонт и ремонт автомобильных дорог общего пользования местного значения. Содержание дорог Крымского  городского поселения Крымского района.</t>
  </si>
  <si>
    <t>"О реализации мероприятий по обеспечению жильем молодых семей  на 2020-2022 годы"</t>
  </si>
  <si>
    <t xml:space="preserve">Формирование списков молодых семей, оформление и выдача свидетельств о праве на получение социальной выплаты, приобретение молодыми семьями (строительство) индивидуального жилого дома с помощью предоставленной им социальной  выплаты </t>
  </si>
  <si>
    <t>"Переселение граждан из аварийного жилищного фонда Крымского городского поселения Крымского района" на 2021-2023 годы</t>
  </si>
  <si>
    <t xml:space="preserve">Выплата возмещения денежных средств за изымаемые помещения в аварийных многоквартирных домах, расположенных по адресу:
г.Крымск, ул. Линейная,91;
г.Крымск, ул. Привокзальная,1;                                                                                                                        Снос аварийных многоквартирных  домов, расположенных по адресу: 1) г.Крымск, ул. Привокзальная,1;
2) г.Крымск, ул.Привокзальная, 4 и г.Крымск, ул. Линейная,91;
</t>
  </si>
  <si>
    <t>"Формирование современной городской среды Крымского городского поселения Крымского района на 2018-2024 годы"</t>
  </si>
  <si>
    <t>Благоустройство дворовых территорий. Благоустройство общественных территорий.</t>
  </si>
  <si>
    <t>"Развитие жилищно-коммунального хозяйства Крымского городского поселения Крымского района" на 2021-2023 годы</t>
  </si>
  <si>
    <t>"Развитие водоотведения Крымского городского поселения Крымского района" на 2021-2023 годы</t>
  </si>
  <si>
    <t>Ремонт системы водоотведения на территории Крымского городского поселения Крымского района</t>
  </si>
  <si>
    <t>"Развитие ливнеотведения Крымского городского поселения Крымского раойна" на 2021-2023 годы</t>
  </si>
  <si>
    <t xml:space="preserve">Промывка трубопереездов. Приобретение труб и лотков. </t>
  </si>
  <si>
    <t>"Развитие водоснабжения Крымского городского поселения Крымского района" на 2021-2023 годы</t>
  </si>
  <si>
    <t>Ремонт системы водоснабжения на территории Крымского городского поселения Крымского района</t>
  </si>
  <si>
    <t>Начальник отдела экономики и доходов</t>
  </si>
  <si>
    <t xml:space="preserve">И.Н. Коротченко </t>
  </si>
  <si>
    <t>8(861)31-43010</t>
  </si>
  <si>
    <t>об участии Крымского городского поселения Крысмского района в государственных программах Краснодарского края                                                                                                                                                                   (муниципальные программы Крымского городского поселения Крымского района) за 2021 года и на плановый 2022 год</t>
  </si>
  <si>
    <t>ИТОГО:</t>
  </si>
  <si>
    <t>Плановое назначение на 2022 год, тыс.руб.(по состоянию на 21.01.2022 г.)</t>
  </si>
</sst>
</file>

<file path=xl/styles.xml><?xml version="1.0" encoding="utf-8"?>
<styleSheet xmlns="http://schemas.openxmlformats.org/spreadsheetml/2006/main">
  <numFmts count="2">
    <numFmt numFmtId="164" formatCode="#,##0.0"/>
    <numFmt numFmtId="165" formatCode="0.0%"/>
  </numFmts>
  <fonts count="11">
    <font>
      <sz val="11"/>
      <color theme="1"/>
      <name val="Calibri"/>
      <family val="2"/>
      <scheme val="minor"/>
    </font>
    <font>
      <sz val="11"/>
      <color theme="1"/>
      <name val="Calibri"/>
      <family val="2"/>
      <scheme val="minor"/>
    </font>
    <font>
      <sz val="11"/>
      <name val="Calibri"/>
      <family val="2"/>
      <scheme val="minor"/>
    </font>
    <font>
      <b/>
      <sz val="14"/>
      <name val="Times New Roman"/>
      <family val="1"/>
      <charset val="204"/>
    </font>
    <font>
      <sz val="11"/>
      <name val="Times New Roman"/>
      <family val="1"/>
      <charset val="204"/>
    </font>
    <font>
      <sz val="13"/>
      <name val="Times New Roman"/>
      <family val="1"/>
      <charset val="204"/>
    </font>
    <font>
      <sz val="12"/>
      <name val="Times New Roman"/>
      <family val="1"/>
      <charset val="204"/>
    </font>
    <font>
      <b/>
      <sz val="12"/>
      <name val="Times New Roman"/>
      <family val="1"/>
      <charset val="204"/>
    </font>
    <font>
      <b/>
      <sz val="13"/>
      <name val="Times New Roman"/>
      <family val="1"/>
      <charset val="204"/>
    </font>
    <font>
      <sz val="12"/>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2" fillId="0" borderId="0" xfId="0" applyFont="1"/>
    <xf numFmtId="0" fontId="4" fillId="0" borderId="0" xfId="0" applyFont="1" applyAlignment="1"/>
    <xf numFmtId="0" fontId="3" fillId="0" borderId="1" xfId="0" applyFont="1" applyBorder="1" applyAlignment="1">
      <alignment vertical="center" wrapText="1"/>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4" xfId="0" applyFont="1" applyFill="1" applyBorder="1" applyAlignment="1">
      <alignment horizontal="left" vertical="center" wrapText="1"/>
    </xf>
    <xf numFmtId="164" fontId="8"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5" fillId="2" borderId="2" xfId="0" applyFont="1" applyFill="1" applyBorder="1" applyAlignment="1">
      <alignment horizontal="left" vertical="top" wrapText="1"/>
    </xf>
    <xf numFmtId="0" fontId="5" fillId="2" borderId="4" xfId="0" applyFont="1" applyFill="1" applyBorder="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vertical="top" wrapText="1"/>
    </xf>
    <xf numFmtId="164" fontId="5" fillId="2" borderId="7" xfId="0" applyNumberFormat="1" applyFont="1" applyFill="1" applyBorder="1" applyAlignment="1">
      <alignment horizontal="center" vertical="center" wrapText="1"/>
    </xf>
    <xf numFmtId="0" fontId="9" fillId="0" borderId="0" xfId="0" applyFont="1"/>
    <xf numFmtId="164" fontId="9" fillId="0" borderId="0" xfId="0" applyNumberFormat="1" applyFont="1"/>
    <xf numFmtId="0" fontId="10" fillId="0" borderId="0" xfId="0" applyFont="1"/>
    <xf numFmtId="0" fontId="6" fillId="2" borderId="2" xfId="0" applyFont="1" applyFill="1" applyBorder="1" applyAlignment="1">
      <alignment vertical="top" wrapText="1"/>
    </xf>
    <xf numFmtId="164" fontId="7" fillId="2" borderId="2" xfId="0" applyNumberFormat="1" applyFont="1" applyFill="1" applyBorder="1" applyAlignment="1">
      <alignment horizontal="center" vertical="center"/>
    </xf>
    <xf numFmtId="0" fontId="9" fillId="0" borderId="0" xfId="0" applyFont="1" applyAlignment="1">
      <alignment horizontal="left"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7" fillId="2" borderId="2" xfId="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7" fillId="2" borderId="4" xfId="0" applyFont="1" applyFill="1" applyBorder="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0" fontId="9" fillId="0" borderId="0" xfId="0" applyFont="1" applyAlignment="1">
      <alignment horizontal="left"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A1:Q32"/>
  <sheetViews>
    <sheetView tabSelected="1" zoomScale="70" zoomScaleNormal="70" workbookViewId="0">
      <selection activeCell="M18" sqref="M18"/>
    </sheetView>
  </sheetViews>
  <sheetFormatPr defaultRowHeight="14.4"/>
  <cols>
    <col min="1" max="1" width="4" customWidth="1"/>
    <col min="2" max="2" width="43" customWidth="1"/>
    <col min="3" max="3" width="32.21875" customWidth="1"/>
    <col min="4" max="4" width="46.21875" customWidth="1"/>
    <col min="5" max="5" width="13.21875" customWidth="1"/>
    <col min="6" max="6" width="13.21875" hidden="1" customWidth="1"/>
    <col min="7" max="7" width="12.6640625" customWidth="1"/>
    <col min="8" max="8" width="12.5546875" customWidth="1"/>
    <col min="9" max="9" width="14" customWidth="1"/>
    <col min="10" max="10" width="14" hidden="1" customWidth="1"/>
    <col min="11" max="12" width="13.44140625" customWidth="1"/>
    <col min="13" max="13" width="14.77734375" customWidth="1"/>
    <col min="14" max="14" width="15.33203125" customWidth="1"/>
    <col min="15" max="15" width="13.6640625" hidden="1" customWidth="1"/>
    <col min="16" max="16" width="12.6640625" customWidth="1"/>
    <col min="17" max="17" width="14.44140625" customWidth="1"/>
  </cols>
  <sheetData>
    <row r="1" spans="1:17" ht="36.6" customHeight="1">
      <c r="A1" s="1"/>
      <c r="B1" s="40" t="s">
        <v>0</v>
      </c>
      <c r="C1" s="40"/>
      <c r="D1" s="40"/>
      <c r="E1" s="40"/>
      <c r="F1" s="40"/>
      <c r="G1" s="40"/>
      <c r="H1" s="40"/>
      <c r="I1" s="40"/>
      <c r="J1" s="40"/>
      <c r="K1" s="40"/>
      <c r="L1" s="40"/>
      <c r="M1" s="40"/>
    </row>
    <row r="2" spans="1:17" hidden="1">
      <c r="A2" s="1"/>
      <c r="B2" s="1"/>
      <c r="C2" s="2"/>
      <c r="D2" s="2"/>
      <c r="E2" s="2"/>
      <c r="F2" s="2"/>
      <c r="G2" s="2"/>
      <c r="H2" s="2"/>
      <c r="I2" s="2"/>
      <c r="J2" s="2"/>
      <c r="K2" s="2"/>
      <c r="L2" s="2"/>
      <c r="M2" s="2"/>
    </row>
    <row r="3" spans="1:17" hidden="1">
      <c r="A3" s="1"/>
      <c r="B3" s="1"/>
      <c r="C3" s="2"/>
      <c r="D3" s="2"/>
      <c r="E3" s="2"/>
      <c r="F3" s="2"/>
      <c r="G3" s="2"/>
      <c r="H3" s="2"/>
      <c r="I3" s="2"/>
      <c r="J3" s="2"/>
      <c r="K3" s="2"/>
      <c r="L3" s="2"/>
      <c r="M3" s="2"/>
    </row>
    <row r="4" spans="1:17" hidden="1">
      <c r="A4" s="1"/>
      <c r="B4" s="1"/>
      <c r="C4" s="1"/>
      <c r="D4" s="1"/>
      <c r="E4" s="1"/>
      <c r="F4" s="1"/>
      <c r="G4" s="1"/>
      <c r="H4" s="1"/>
      <c r="I4" s="1"/>
      <c r="J4" s="1"/>
      <c r="K4" s="1"/>
      <c r="L4" s="1"/>
      <c r="M4" s="1"/>
    </row>
    <row r="5" spans="1:17" hidden="1">
      <c r="A5" s="1"/>
      <c r="B5" s="1"/>
      <c r="C5" s="1"/>
      <c r="D5" s="1"/>
      <c r="E5" s="1"/>
      <c r="F5" s="1"/>
      <c r="G5" s="1"/>
      <c r="H5" s="1"/>
      <c r="I5" s="1"/>
      <c r="J5" s="1"/>
      <c r="K5" s="1"/>
      <c r="L5" s="1"/>
      <c r="M5" s="1"/>
    </row>
    <row r="6" spans="1:17" hidden="1">
      <c r="A6" s="1"/>
      <c r="B6" s="1"/>
      <c r="C6" s="1"/>
      <c r="D6" s="1"/>
      <c r="E6" s="1"/>
      <c r="F6" s="1"/>
      <c r="G6" s="1"/>
      <c r="H6" s="1"/>
      <c r="I6" s="1"/>
      <c r="J6" s="1"/>
      <c r="K6" s="1"/>
      <c r="L6" s="1"/>
      <c r="M6" s="1"/>
    </row>
    <row r="7" spans="1:17" hidden="1">
      <c r="A7" s="1"/>
      <c r="B7" s="1"/>
      <c r="C7" s="1"/>
      <c r="D7" s="1"/>
      <c r="E7" s="1"/>
      <c r="F7" s="1"/>
      <c r="G7" s="1"/>
      <c r="H7" s="1"/>
      <c r="I7" s="1"/>
      <c r="J7" s="1"/>
      <c r="K7" s="1"/>
      <c r="L7" s="1"/>
      <c r="M7" s="1"/>
    </row>
    <row r="8" spans="1:17" hidden="1">
      <c r="A8" s="1"/>
      <c r="B8" s="1"/>
      <c r="C8" s="1"/>
      <c r="D8" s="1"/>
      <c r="E8" s="1"/>
      <c r="F8" s="1"/>
      <c r="G8" s="1"/>
      <c r="H8" s="1"/>
      <c r="I8" s="1"/>
      <c r="J8" s="1"/>
      <c r="K8" s="1"/>
      <c r="L8" s="1"/>
      <c r="M8" s="1"/>
    </row>
    <row r="9" spans="1:17" ht="66.599999999999994" customHeight="1">
      <c r="A9" s="3"/>
      <c r="B9" s="41" t="s">
        <v>49</v>
      </c>
      <c r="C9" s="41"/>
      <c r="D9" s="41"/>
      <c r="E9" s="41"/>
      <c r="F9" s="41"/>
      <c r="G9" s="41"/>
      <c r="H9" s="41"/>
      <c r="I9" s="41"/>
      <c r="J9" s="41"/>
      <c r="K9" s="41"/>
      <c r="L9" s="41"/>
      <c r="M9" s="41"/>
    </row>
    <row r="10" spans="1:17" ht="33" customHeight="1">
      <c r="A10" s="42" t="s">
        <v>1</v>
      </c>
      <c r="B10" s="42" t="s">
        <v>2</v>
      </c>
      <c r="C10" s="42" t="s">
        <v>3</v>
      </c>
      <c r="D10" s="25" t="s">
        <v>4</v>
      </c>
      <c r="E10" s="35" t="s">
        <v>5</v>
      </c>
      <c r="F10" s="36"/>
      <c r="G10" s="36"/>
      <c r="H10" s="37"/>
      <c r="I10" s="35" t="s">
        <v>6</v>
      </c>
      <c r="J10" s="36"/>
      <c r="K10" s="36"/>
      <c r="L10" s="37"/>
      <c r="M10" s="43" t="s">
        <v>7</v>
      </c>
      <c r="N10" s="35" t="s">
        <v>51</v>
      </c>
      <c r="O10" s="36"/>
      <c r="P10" s="36"/>
      <c r="Q10" s="37"/>
    </row>
    <row r="11" spans="1:17" ht="31.2">
      <c r="A11" s="42"/>
      <c r="B11" s="42"/>
      <c r="C11" s="42"/>
      <c r="D11" s="27"/>
      <c r="E11" s="4" t="s">
        <v>8</v>
      </c>
      <c r="F11" s="4"/>
      <c r="G11" s="5" t="s">
        <v>9</v>
      </c>
      <c r="H11" s="5" t="s">
        <v>10</v>
      </c>
      <c r="I11" s="4" t="s">
        <v>8</v>
      </c>
      <c r="J11" s="4"/>
      <c r="K11" s="5" t="s">
        <v>9</v>
      </c>
      <c r="L11" s="5" t="s">
        <v>10</v>
      </c>
      <c r="M11" s="43"/>
      <c r="N11" s="4" t="s">
        <v>8</v>
      </c>
      <c r="O11" s="4"/>
      <c r="P11" s="5" t="s">
        <v>9</v>
      </c>
      <c r="Q11" s="5" t="s">
        <v>10</v>
      </c>
    </row>
    <row r="12" spans="1:17" ht="168" hidden="1">
      <c r="A12" s="25">
        <v>1</v>
      </c>
      <c r="B12" s="28" t="s">
        <v>11</v>
      </c>
      <c r="C12" s="6" t="s">
        <v>12</v>
      </c>
      <c r="D12" s="14" t="s">
        <v>13</v>
      </c>
      <c r="E12" s="7">
        <f t="shared" ref="E12:E20" si="0">G12+H12</f>
        <v>2265</v>
      </c>
      <c r="F12" s="7"/>
      <c r="G12" s="8">
        <v>0</v>
      </c>
      <c r="H12" s="8">
        <v>2265</v>
      </c>
      <c r="I12" s="7">
        <f>K12+L12</f>
        <v>1317.4</v>
      </c>
      <c r="J12" s="7"/>
      <c r="K12" s="8">
        <v>0</v>
      </c>
      <c r="L12" s="8">
        <v>1317.4</v>
      </c>
      <c r="M12" s="9">
        <f t="shared" ref="M12:M20" si="1">I12/E12</f>
        <v>0.58163355408388528</v>
      </c>
      <c r="N12" s="7">
        <f>P12+Q12</f>
        <v>2205</v>
      </c>
      <c r="O12" s="7"/>
      <c r="P12" s="8">
        <v>0</v>
      </c>
      <c r="Q12" s="8">
        <v>2205</v>
      </c>
    </row>
    <row r="13" spans="1:17" ht="151.19999999999999" hidden="1">
      <c r="A13" s="27"/>
      <c r="B13" s="30"/>
      <c r="C13" s="10" t="s">
        <v>14</v>
      </c>
      <c r="D13" s="11" t="s">
        <v>15</v>
      </c>
      <c r="E13" s="7">
        <f t="shared" si="0"/>
        <v>2189.9</v>
      </c>
      <c r="F13" s="7"/>
      <c r="G13" s="8">
        <v>0</v>
      </c>
      <c r="H13" s="8">
        <v>2189.9</v>
      </c>
      <c r="I13" s="7">
        <f t="shared" ref="I13:I26" si="2">K13+L13</f>
        <v>2074.1</v>
      </c>
      <c r="J13" s="7"/>
      <c r="K13" s="8">
        <v>0</v>
      </c>
      <c r="L13" s="8">
        <v>2074.1</v>
      </c>
      <c r="M13" s="9">
        <f t="shared" si="1"/>
        <v>0.94712087309922821</v>
      </c>
      <c r="N13" s="7">
        <f t="shared" ref="N13:N26" si="3">P13+Q13</f>
        <v>2295.6</v>
      </c>
      <c r="O13" s="7"/>
      <c r="P13" s="8">
        <v>0</v>
      </c>
      <c r="Q13" s="8">
        <v>2295.6</v>
      </c>
    </row>
    <row r="14" spans="1:17" ht="142.19999999999999" hidden="1" customHeight="1">
      <c r="A14" s="25">
        <v>2</v>
      </c>
      <c r="B14" s="38" t="s">
        <v>16</v>
      </c>
      <c r="C14" s="12" t="s">
        <v>17</v>
      </c>
      <c r="D14" s="13" t="s">
        <v>18</v>
      </c>
      <c r="E14" s="7">
        <f t="shared" si="0"/>
        <v>127.3</v>
      </c>
      <c r="F14" s="7"/>
      <c r="G14" s="8">
        <v>0</v>
      </c>
      <c r="H14" s="8">
        <v>127.3</v>
      </c>
      <c r="I14" s="7">
        <f t="shared" si="2"/>
        <v>80.7</v>
      </c>
      <c r="J14" s="7"/>
      <c r="K14" s="8">
        <v>0</v>
      </c>
      <c r="L14" s="8">
        <v>80.7</v>
      </c>
      <c r="M14" s="9">
        <f t="shared" si="1"/>
        <v>0.6339355852317361</v>
      </c>
      <c r="N14" s="7">
        <f t="shared" si="3"/>
        <v>132.5</v>
      </c>
      <c r="O14" s="7"/>
      <c r="P14" s="8">
        <v>0</v>
      </c>
      <c r="Q14" s="8">
        <v>132.5</v>
      </c>
    </row>
    <row r="15" spans="1:17" ht="168" hidden="1">
      <c r="A15" s="27"/>
      <c r="B15" s="39"/>
      <c r="C15" s="12" t="s">
        <v>19</v>
      </c>
      <c r="D15" s="13" t="s">
        <v>20</v>
      </c>
      <c r="E15" s="7">
        <f t="shared" si="0"/>
        <v>50</v>
      </c>
      <c r="F15" s="7"/>
      <c r="G15" s="8">
        <v>0</v>
      </c>
      <c r="H15" s="8">
        <v>50</v>
      </c>
      <c r="I15" s="7">
        <f t="shared" si="2"/>
        <v>50</v>
      </c>
      <c r="J15" s="7"/>
      <c r="K15" s="8">
        <v>0</v>
      </c>
      <c r="L15" s="8">
        <v>50</v>
      </c>
      <c r="M15" s="9">
        <f t="shared" si="1"/>
        <v>1</v>
      </c>
      <c r="N15" s="7">
        <f t="shared" si="3"/>
        <v>52</v>
      </c>
      <c r="O15" s="7"/>
      <c r="P15" s="8">
        <v>0</v>
      </c>
      <c r="Q15" s="8">
        <v>52</v>
      </c>
    </row>
    <row r="16" spans="1:17" ht="184.8" hidden="1">
      <c r="A16" s="25">
        <v>3</v>
      </c>
      <c r="B16" s="28" t="s">
        <v>21</v>
      </c>
      <c r="C16" s="12" t="s">
        <v>22</v>
      </c>
      <c r="D16" s="14" t="s">
        <v>23</v>
      </c>
      <c r="E16" s="7">
        <f t="shared" si="0"/>
        <v>2866.2</v>
      </c>
      <c r="F16" s="7"/>
      <c r="G16" s="8">
        <v>0</v>
      </c>
      <c r="H16" s="8">
        <v>2866.2</v>
      </c>
      <c r="I16" s="7">
        <f t="shared" si="2"/>
        <v>2395.3000000000002</v>
      </c>
      <c r="J16" s="7"/>
      <c r="K16" s="8">
        <v>0</v>
      </c>
      <c r="L16" s="8">
        <v>2395.3000000000002</v>
      </c>
      <c r="M16" s="9">
        <f t="shared" si="1"/>
        <v>0.83570581257414012</v>
      </c>
      <c r="N16" s="7">
        <f t="shared" si="3"/>
        <v>2866.2</v>
      </c>
      <c r="O16" s="7"/>
      <c r="P16" s="8">
        <v>0</v>
      </c>
      <c r="Q16" s="8">
        <v>2866.2</v>
      </c>
    </row>
    <row r="17" spans="1:17" ht="11.4" hidden="1" customHeight="1">
      <c r="A17" s="27"/>
      <c r="B17" s="30"/>
      <c r="C17" s="12" t="s">
        <v>24</v>
      </c>
      <c r="D17" s="19" t="s">
        <v>25</v>
      </c>
      <c r="E17" s="7">
        <f t="shared" si="0"/>
        <v>234</v>
      </c>
      <c r="F17" s="7"/>
      <c r="G17" s="8">
        <v>0</v>
      </c>
      <c r="H17" s="15">
        <v>234</v>
      </c>
      <c r="I17" s="7">
        <f t="shared" si="2"/>
        <v>81.599999999999994</v>
      </c>
      <c r="J17" s="7"/>
      <c r="K17" s="8">
        <v>0</v>
      </c>
      <c r="L17" s="15">
        <v>81.599999999999994</v>
      </c>
      <c r="M17" s="9">
        <f t="shared" si="1"/>
        <v>0.3487179487179487</v>
      </c>
      <c r="N17" s="7">
        <f t="shared" si="3"/>
        <v>199.2</v>
      </c>
      <c r="O17" s="7"/>
      <c r="P17" s="8">
        <v>0</v>
      </c>
      <c r="Q17" s="15">
        <v>199.2</v>
      </c>
    </row>
    <row r="18" spans="1:17" ht="201.6">
      <c r="A18" s="25">
        <v>1</v>
      </c>
      <c r="B18" s="28" t="s">
        <v>26</v>
      </c>
      <c r="C18" s="12" t="s">
        <v>27</v>
      </c>
      <c r="D18" s="14" t="s">
        <v>28</v>
      </c>
      <c r="E18" s="7">
        <f t="shared" si="0"/>
        <v>1034.2</v>
      </c>
      <c r="F18" s="7"/>
      <c r="G18" s="8">
        <v>0</v>
      </c>
      <c r="H18" s="8">
        <v>1034.2</v>
      </c>
      <c r="I18" s="7">
        <f t="shared" si="2"/>
        <v>827.6</v>
      </c>
      <c r="J18" s="7"/>
      <c r="K18" s="8">
        <v>0</v>
      </c>
      <c r="L18" s="8">
        <v>827.6</v>
      </c>
      <c r="M18" s="9">
        <f t="shared" si="1"/>
        <v>0.80023206343067099</v>
      </c>
      <c r="N18" s="7">
        <f t="shared" si="3"/>
        <v>3646</v>
      </c>
      <c r="O18" s="7"/>
      <c r="P18" s="8">
        <v>3100.1</v>
      </c>
      <c r="Q18" s="8">
        <v>545.9</v>
      </c>
    </row>
    <row r="19" spans="1:17" ht="168">
      <c r="A19" s="27"/>
      <c r="B19" s="30"/>
      <c r="C19" s="12" t="s">
        <v>29</v>
      </c>
      <c r="D19" s="14" t="s">
        <v>30</v>
      </c>
      <c r="E19" s="7">
        <f t="shared" si="0"/>
        <v>272.3</v>
      </c>
      <c r="F19" s="7"/>
      <c r="G19" s="8">
        <v>0</v>
      </c>
      <c r="H19" s="15">
        <v>272.3</v>
      </c>
      <c r="I19" s="7">
        <f t="shared" si="2"/>
        <v>264.5</v>
      </c>
      <c r="J19" s="7"/>
      <c r="K19" s="8">
        <v>0</v>
      </c>
      <c r="L19" s="15">
        <v>264.5</v>
      </c>
      <c r="M19" s="9">
        <f t="shared" si="1"/>
        <v>0.97135512302607419</v>
      </c>
      <c r="N19" s="7">
        <f t="shared" si="3"/>
        <v>650</v>
      </c>
      <c r="O19" s="7"/>
      <c r="P19" s="8">
        <v>0</v>
      </c>
      <c r="Q19" s="15">
        <v>650</v>
      </c>
    </row>
    <row r="20" spans="1:17" ht="100.8">
      <c r="A20" s="22">
        <v>2</v>
      </c>
      <c r="B20" s="13" t="s">
        <v>31</v>
      </c>
      <c r="C20" s="12"/>
      <c r="D20" s="14" t="s">
        <v>32</v>
      </c>
      <c r="E20" s="7">
        <f t="shared" si="0"/>
        <v>66464.800000000003</v>
      </c>
      <c r="F20" s="7"/>
      <c r="G20" s="8">
        <v>44074.6</v>
      </c>
      <c r="H20" s="8">
        <v>22390.2</v>
      </c>
      <c r="I20" s="7">
        <f t="shared" si="2"/>
        <v>59956.7</v>
      </c>
      <c r="J20" s="7"/>
      <c r="K20" s="8">
        <v>38160.1</v>
      </c>
      <c r="L20" s="8">
        <v>21796.6</v>
      </c>
      <c r="M20" s="9">
        <f t="shared" si="1"/>
        <v>0.90208200430904772</v>
      </c>
      <c r="N20" s="7">
        <f t="shared" si="3"/>
        <v>42680.6</v>
      </c>
      <c r="O20" s="7"/>
      <c r="P20" s="8">
        <v>0</v>
      </c>
      <c r="Q20" s="8">
        <f>22680.6+20000</f>
        <v>42680.6</v>
      </c>
    </row>
    <row r="21" spans="1:17" ht="134.4">
      <c r="A21" s="22">
        <v>3</v>
      </c>
      <c r="B21" s="13" t="s">
        <v>33</v>
      </c>
      <c r="C21" s="12"/>
      <c r="D21" s="14" t="s">
        <v>34</v>
      </c>
      <c r="E21" s="7">
        <f t="shared" ref="E21:E26" si="4">G21+H21</f>
        <v>17311</v>
      </c>
      <c r="F21" s="7"/>
      <c r="G21" s="8">
        <v>10030.4</v>
      </c>
      <c r="H21" s="8">
        <v>7280.6</v>
      </c>
      <c r="I21" s="7">
        <f t="shared" si="2"/>
        <v>17310.7</v>
      </c>
      <c r="J21" s="7"/>
      <c r="K21" s="8">
        <v>10030.200000000001</v>
      </c>
      <c r="L21" s="8">
        <v>7280.5</v>
      </c>
      <c r="M21" s="9">
        <f t="shared" ref="M21:M26" si="5">I21/E21</f>
        <v>0.99998266997862639</v>
      </c>
      <c r="N21" s="7">
        <f t="shared" si="3"/>
        <v>13984.8</v>
      </c>
      <c r="O21" s="7">
        <v>2155</v>
      </c>
      <c r="P21" s="8">
        <v>7675</v>
      </c>
      <c r="Q21" s="8">
        <f>6295.2+14.6</f>
        <v>6309.8</v>
      </c>
    </row>
    <row r="22" spans="1:17" ht="218.4">
      <c r="A22" s="23">
        <v>4</v>
      </c>
      <c r="B22" s="13" t="s">
        <v>35</v>
      </c>
      <c r="C22" s="12"/>
      <c r="D22" s="13" t="s">
        <v>36</v>
      </c>
      <c r="E22" s="7">
        <f t="shared" si="4"/>
        <v>86407.6</v>
      </c>
      <c r="F22" s="7">
        <f>86690.7-G22</f>
        <v>812.59999999999127</v>
      </c>
      <c r="G22" s="8">
        <v>85878.1</v>
      </c>
      <c r="H22" s="8">
        <v>529.5</v>
      </c>
      <c r="I22" s="7">
        <f t="shared" si="2"/>
        <v>70612.800000000003</v>
      </c>
      <c r="J22" s="7"/>
      <c r="K22" s="8">
        <v>70260.100000000006</v>
      </c>
      <c r="L22" s="8">
        <v>352.7</v>
      </c>
      <c r="M22" s="9">
        <f t="shared" si="5"/>
        <v>0.81720589392599718</v>
      </c>
      <c r="N22" s="7">
        <f t="shared" si="3"/>
        <v>3754.1</v>
      </c>
      <c r="O22" s="7"/>
      <c r="P22" s="8"/>
      <c r="Q22" s="8">
        <v>3754.1</v>
      </c>
    </row>
    <row r="23" spans="1:17" ht="67.2">
      <c r="A23" s="23">
        <v>5</v>
      </c>
      <c r="B23" s="13" t="s">
        <v>37</v>
      </c>
      <c r="C23" s="12"/>
      <c r="D23" s="14" t="s">
        <v>38</v>
      </c>
      <c r="E23" s="7">
        <f t="shared" si="4"/>
        <v>30089.7</v>
      </c>
      <c r="F23" s="7"/>
      <c r="G23" s="8">
        <v>28284.3</v>
      </c>
      <c r="H23" s="8">
        <v>1805.4</v>
      </c>
      <c r="I23" s="7">
        <f t="shared" si="2"/>
        <v>30089.599999999999</v>
      </c>
      <c r="J23" s="7"/>
      <c r="K23" s="8">
        <v>28284.3</v>
      </c>
      <c r="L23" s="8">
        <v>1805.3</v>
      </c>
      <c r="M23" s="9">
        <f t="shared" si="5"/>
        <v>0.99999667660362179</v>
      </c>
      <c r="N23" s="7">
        <f>P23+Q23+O23</f>
        <v>81121.8</v>
      </c>
      <c r="O23" s="7">
        <v>2725.7</v>
      </c>
      <c r="P23" s="8">
        <v>65416.6</v>
      </c>
      <c r="Q23" s="8">
        <v>12979.5</v>
      </c>
    </row>
    <row r="24" spans="1:17" ht="79.2" customHeight="1">
      <c r="A24" s="25">
        <v>6</v>
      </c>
      <c r="B24" s="28" t="s">
        <v>39</v>
      </c>
      <c r="C24" s="12" t="s">
        <v>40</v>
      </c>
      <c r="D24" s="13" t="s">
        <v>41</v>
      </c>
      <c r="E24" s="7">
        <f t="shared" si="4"/>
        <v>2993.9</v>
      </c>
      <c r="F24" s="7"/>
      <c r="G24" s="8">
        <v>0</v>
      </c>
      <c r="H24" s="8">
        <v>2993.9</v>
      </c>
      <c r="I24" s="7">
        <f t="shared" si="2"/>
        <v>623.5</v>
      </c>
      <c r="J24" s="7"/>
      <c r="K24" s="8">
        <v>0</v>
      </c>
      <c r="L24" s="8">
        <v>623.5</v>
      </c>
      <c r="M24" s="9">
        <f t="shared" si="5"/>
        <v>0.20825678880390125</v>
      </c>
      <c r="N24" s="7">
        <f t="shared" si="3"/>
        <v>2993.9</v>
      </c>
      <c r="O24" s="7"/>
      <c r="P24" s="8">
        <v>0</v>
      </c>
      <c r="Q24" s="8">
        <v>2993.9</v>
      </c>
    </row>
    <row r="25" spans="1:17" ht="76.8" customHeight="1">
      <c r="A25" s="26"/>
      <c r="B25" s="29"/>
      <c r="C25" s="12" t="s">
        <v>42</v>
      </c>
      <c r="D25" s="13" t="s">
        <v>43</v>
      </c>
      <c r="E25" s="7">
        <f t="shared" si="4"/>
        <v>16338.2</v>
      </c>
      <c r="F25" s="7"/>
      <c r="G25" s="8">
        <v>0</v>
      </c>
      <c r="H25" s="8">
        <v>16338.2</v>
      </c>
      <c r="I25" s="7">
        <f t="shared" si="2"/>
        <v>9463.2999999999993</v>
      </c>
      <c r="J25" s="7"/>
      <c r="K25" s="8">
        <v>0</v>
      </c>
      <c r="L25" s="8">
        <v>9463.2999999999993</v>
      </c>
      <c r="M25" s="9">
        <f t="shared" si="5"/>
        <v>0.57921313241360728</v>
      </c>
      <c r="N25" s="7">
        <f t="shared" si="3"/>
        <v>11361.1</v>
      </c>
      <c r="O25" s="7"/>
      <c r="P25" s="8">
        <v>0</v>
      </c>
      <c r="Q25" s="8">
        <v>11361.1</v>
      </c>
    </row>
    <row r="26" spans="1:17" ht="77.400000000000006" customHeight="1">
      <c r="A26" s="27"/>
      <c r="B26" s="30"/>
      <c r="C26" s="13" t="s">
        <v>44</v>
      </c>
      <c r="D26" s="13" t="s">
        <v>45</v>
      </c>
      <c r="E26" s="7">
        <f t="shared" si="4"/>
        <v>21548.1</v>
      </c>
      <c r="F26" s="7"/>
      <c r="G26" s="8">
        <v>0</v>
      </c>
      <c r="H26" s="8">
        <v>21548.1</v>
      </c>
      <c r="I26" s="7">
        <f t="shared" si="2"/>
        <v>3875.1</v>
      </c>
      <c r="J26" s="7"/>
      <c r="K26" s="8">
        <v>0</v>
      </c>
      <c r="L26" s="8">
        <v>3875.1</v>
      </c>
      <c r="M26" s="9">
        <f t="shared" si="5"/>
        <v>0.17983488103359463</v>
      </c>
      <c r="N26" s="7">
        <f t="shared" si="3"/>
        <v>7726.7000000000007</v>
      </c>
      <c r="O26" s="7"/>
      <c r="P26" s="8">
        <v>2522.9</v>
      </c>
      <c r="Q26" s="8">
        <v>5203.8</v>
      </c>
    </row>
    <row r="27" spans="1:17" ht="27.6" customHeight="1">
      <c r="A27" s="31" t="s">
        <v>50</v>
      </c>
      <c r="B27" s="32"/>
      <c r="C27" s="32"/>
      <c r="D27" s="33"/>
      <c r="E27" s="20">
        <f t="shared" ref="E27:L27" si="6">E18+E19+E20+E21+E22+E23+E24+E25+E26</f>
        <v>242459.80000000005</v>
      </c>
      <c r="F27" s="20">
        <f t="shared" si="6"/>
        <v>812.59999999999127</v>
      </c>
      <c r="G27" s="20">
        <f t="shared" si="6"/>
        <v>168267.4</v>
      </c>
      <c r="H27" s="20">
        <f t="shared" si="6"/>
        <v>74192.399999999994</v>
      </c>
      <c r="I27" s="20">
        <f t="shared" si="6"/>
        <v>193023.8</v>
      </c>
      <c r="J27" s="20">
        <f t="shared" si="6"/>
        <v>0</v>
      </c>
      <c r="K27" s="20">
        <f t="shared" si="6"/>
        <v>146734.70000000001</v>
      </c>
      <c r="L27" s="20">
        <f t="shared" si="6"/>
        <v>46289.1</v>
      </c>
      <c r="M27" s="24">
        <f>I27/E27</f>
        <v>0.79610640609288608</v>
      </c>
      <c r="N27" s="20">
        <f>N18+N19+N20+N21+N22+N23+N24+N25+N26</f>
        <v>167919</v>
      </c>
      <c r="O27" s="20">
        <f>O18+O19+O20+O21+O22+O23+O24+O25+O26</f>
        <v>4880.7</v>
      </c>
      <c r="P27" s="20">
        <f>P18+P19+P20+P21+P22+P23+P24+P25+P26</f>
        <v>78714.599999999991</v>
      </c>
      <c r="Q27" s="20">
        <f>Q18+Q19+Q20+Q21+Q22+Q23+Q24+Q25+Q26</f>
        <v>86478.7</v>
      </c>
    </row>
    <row r="29" spans="1:17" ht="52.2" customHeight="1">
      <c r="B29" s="34"/>
      <c r="C29" s="34"/>
      <c r="D29" s="21"/>
      <c r="E29" s="16"/>
      <c r="F29" s="16"/>
      <c r="G29" s="16"/>
      <c r="H29" s="16"/>
      <c r="I29" s="16"/>
      <c r="J29" s="16"/>
      <c r="K29" s="16"/>
      <c r="L29" s="16"/>
      <c r="M29" s="16"/>
    </row>
    <row r="30" spans="1:17" ht="63" customHeight="1">
      <c r="B30" s="16"/>
      <c r="C30" s="16"/>
      <c r="D30" s="16"/>
      <c r="E30" s="17"/>
      <c r="F30" s="17"/>
      <c r="G30" s="16"/>
      <c r="H30" s="16"/>
      <c r="I30" s="16"/>
      <c r="J30" s="16"/>
      <c r="K30" s="16"/>
      <c r="L30" s="16"/>
      <c r="M30" s="16"/>
    </row>
    <row r="31" spans="1:17">
      <c r="B31" s="18" t="s">
        <v>46</v>
      </c>
      <c r="C31" s="18"/>
      <c r="D31" s="18"/>
      <c r="E31" s="18"/>
      <c r="F31" s="18"/>
      <c r="G31" s="18"/>
      <c r="H31" s="18"/>
      <c r="I31" s="18" t="s">
        <v>47</v>
      </c>
      <c r="J31" s="18"/>
      <c r="K31" s="18"/>
      <c r="L31" s="18"/>
      <c r="M31" s="18"/>
    </row>
    <row r="32" spans="1:17">
      <c r="B32" t="s">
        <v>48</v>
      </c>
    </row>
  </sheetData>
  <mergeCells count="22">
    <mergeCell ref="A16:A17"/>
    <mergeCell ref="B16:B17"/>
    <mergeCell ref="B1:M1"/>
    <mergeCell ref="B9:M9"/>
    <mergeCell ref="A10:A11"/>
    <mergeCell ref="B10:B11"/>
    <mergeCell ref="C10:C11"/>
    <mergeCell ref="D10:D11"/>
    <mergeCell ref="E10:H10"/>
    <mergeCell ref="I10:L10"/>
    <mergeCell ref="M10:M11"/>
    <mergeCell ref="N10:Q10"/>
    <mergeCell ref="A12:A13"/>
    <mergeCell ref="B12:B13"/>
    <mergeCell ref="A14:A15"/>
    <mergeCell ref="B14:B15"/>
    <mergeCell ref="A24:A26"/>
    <mergeCell ref="B24:B26"/>
    <mergeCell ref="A27:D27"/>
    <mergeCell ref="B29:C29"/>
    <mergeCell ref="A18:A19"/>
    <mergeCell ref="B18:B19"/>
  </mergeCells>
  <pageMargins left="0.78740157480314965" right="0.11811023622047245" top="0.35433070866141736"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госпрограммы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2022-02-21T12:25:36Z</cp:lastPrinted>
  <dcterms:created xsi:type="dcterms:W3CDTF">2022-01-13T10:05:52Z</dcterms:created>
  <dcterms:modified xsi:type="dcterms:W3CDTF">2022-02-21T12:39:49Z</dcterms:modified>
</cp:coreProperties>
</file>