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48" windowWidth="22644" windowHeight="9216"/>
  </bookViews>
  <sheets>
    <sheet name="Табл. факт 12 мес.2021  " sheetId="7" r:id="rId1"/>
  </sheets>
  <calcPr calcId="124519"/>
</workbook>
</file>

<file path=xl/calcChain.xml><?xml version="1.0" encoding="utf-8"?>
<calcChain xmlns="http://schemas.openxmlformats.org/spreadsheetml/2006/main">
  <c r="N23" i="7"/>
  <c r="N20"/>
  <c r="N22"/>
  <c r="M44" l="1"/>
  <c r="J44"/>
  <c r="I44"/>
  <c r="G44"/>
  <c r="F44"/>
  <c r="L43"/>
  <c r="H43"/>
  <c r="E43"/>
  <c r="K43" s="1"/>
  <c r="L42"/>
  <c r="H42"/>
  <c r="E42"/>
  <c r="L41"/>
  <c r="H41"/>
  <c r="E41"/>
  <c r="K41" s="1"/>
  <c r="L40"/>
  <c r="H40"/>
  <c r="E40"/>
  <c r="L39"/>
  <c r="H39"/>
  <c r="E39"/>
  <c r="K39" s="1"/>
  <c r="L38"/>
  <c r="H38"/>
  <c r="E38"/>
  <c r="L37"/>
  <c r="H37"/>
  <c r="E37"/>
  <c r="K37" s="1"/>
  <c r="L36"/>
  <c r="H36"/>
  <c r="E36"/>
  <c r="L35"/>
  <c r="H35"/>
  <c r="E35"/>
  <c r="K35" s="1"/>
  <c r="L34"/>
  <c r="H34"/>
  <c r="E34"/>
  <c r="L33"/>
  <c r="H33"/>
  <c r="E33"/>
  <c r="K33" s="1"/>
  <c r="L32"/>
  <c r="H32"/>
  <c r="E32"/>
  <c r="L31"/>
  <c r="H31"/>
  <c r="E31"/>
  <c r="K31" s="1"/>
  <c r="L30"/>
  <c r="H30"/>
  <c r="E30"/>
  <c r="L29"/>
  <c r="H29"/>
  <c r="E29"/>
  <c r="K29" s="1"/>
  <c r="L28"/>
  <c r="H28"/>
  <c r="E28"/>
  <c r="N27"/>
  <c r="N44" s="1"/>
  <c r="H27"/>
  <c r="E27"/>
  <c r="L26"/>
  <c r="H26"/>
  <c r="E26"/>
  <c r="L25"/>
  <c r="H25"/>
  <c r="E25"/>
  <c r="L24"/>
  <c r="H24"/>
  <c r="E24"/>
  <c r="L23"/>
  <c r="H23"/>
  <c r="K23" s="1"/>
  <c r="E23"/>
  <c r="L22"/>
  <c r="H22"/>
  <c r="E22"/>
  <c r="L20"/>
  <c r="H20"/>
  <c r="K20" s="1"/>
  <c r="E20"/>
  <c r="L19"/>
  <c r="H19"/>
  <c r="E19"/>
  <c r="L18"/>
  <c r="H18"/>
  <c r="K18" s="1"/>
  <c r="E18"/>
  <c r="L17"/>
  <c r="H17"/>
  <c r="E17"/>
  <c r="L16"/>
  <c r="H16"/>
  <c r="K16" s="1"/>
  <c r="E16"/>
  <c r="L15"/>
  <c r="H15"/>
  <c r="E15"/>
  <c r="L14"/>
  <c r="H14"/>
  <c r="K14" s="1"/>
  <c r="E14"/>
  <c r="L13"/>
  <c r="H13"/>
  <c r="E13"/>
  <c r="L12"/>
  <c r="H12"/>
  <c r="E12"/>
  <c r="H44" l="1"/>
  <c r="K27"/>
  <c r="K25"/>
  <c r="K15"/>
  <c r="K17"/>
  <c r="K19"/>
  <c r="K22"/>
  <c r="K24"/>
  <c r="K26"/>
  <c r="L27"/>
  <c r="L44" s="1"/>
  <c r="K28"/>
  <c r="K30"/>
  <c r="K32"/>
  <c r="K34"/>
  <c r="K36"/>
  <c r="K38"/>
  <c r="K40"/>
  <c r="K42"/>
  <c r="K13"/>
  <c r="E44"/>
  <c r="K12"/>
  <c r="K44" l="1"/>
</calcChain>
</file>

<file path=xl/sharedStrings.xml><?xml version="1.0" encoding="utf-8"?>
<sst xmlns="http://schemas.openxmlformats.org/spreadsheetml/2006/main" count="93" uniqueCount="87">
  <si>
    <t>№</t>
  </si>
  <si>
    <t>"Информационное общество Крымского городского поселения Крымского района" на 2021-2023 годы</t>
  </si>
  <si>
    <t>"Обеспечение информационного освещения деятельности органов местного самоуправления Крымского городского поселения Крымского района" на 2021-2023 годы</t>
  </si>
  <si>
    <t>«Информатизация в Крымском городском поселении Крымского района» на 2021-2023 годы</t>
  </si>
  <si>
    <t>"Развитие торговли на территории Крымского городского поселения Крымского района"на 2021-2023 годы</t>
  </si>
  <si>
    <t>"Развитие торговой деятельности в Крымском городском поселении Крымского района" на 2021-2023 годы</t>
  </si>
  <si>
    <t>"О развитии субъектов малого и среднего предпринимательства в Крымском городском поселении" на 2021-2023 годы</t>
  </si>
  <si>
    <t>"Муниципальная политика и развитие гражданского общества в Крымском городском поселении Крымского района" на 2021-2023 годы</t>
  </si>
  <si>
    <t>"О поддержке органов  территориального общественного  самоуправления Крымского городского поселения Крымского района на 2021-2023 годы"</t>
  </si>
  <si>
    <t>"Развитие муниципальной службы в Крымском городском поселении Крымского района на 2021-2023 года"</t>
  </si>
  <si>
    <t>"Комплексное и устойчивое развитие Крымского городского поселения Крымского района в сфере землеустройства, строительства и архитектуры" на 2021-2023 годы</t>
  </si>
  <si>
    <t>"Подготовка градостроительной и землеустроительной документации на территории Крымского городского поселения на 2021-2023 годы"</t>
  </si>
  <si>
    <t>"Землеустройство и землепользование на территории Крымского городского поселения Крымского района на 2021-2023 годы"</t>
  </si>
  <si>
    <t>"Капитальный ремонт, ремонт и обслуживание автомобильных дорог местного значения Крымского городского поселения" на 2021-2023  годы</t>
  </si>
  <si>
    <t>"О реализации мероприятий по обеспечению жильем молодых семей  на 2020-2022 годы"</t>
  </si>
  <si>
    <t>"Социально-экономическое и территориальное развитие Крымского городского поселения Крымского района" на 2021-2023 годы</t>
  </si>
  <si>
    <t>Благоустройство и озеленение территории Крымского городского поселения Крымского района</t>
  </si>
  <si>
    <t>"Противодействие коррупции в Крымском городском поселении Крымского района на 2021-2023 годы"</t>
  </si>
  <si>
    <t>"Об участии граждан в охране общественного порядка города Крымска" на 2021-2023 годы</t>
  </si>
  <si>
    <t>"Профилактика терроризма и экстремизма на территории Крымского городского поселения Крымского района" на 2021-2023 годы</t>
  </si>
  <si>
    <t>"Мероприятия по предупреждению и ликвидации чрезвычайных ситуаций, стихийных бедствий и их последствий в Крымском городском поселении на 2021- 2023 годы"</t>
  </si>
  <si>
    <t>"Пожарная безопасность в Крымском городском поселении на 2021 - 2023 годы"</t>
  </si>
  <si>
    <t>"Снижение рисков и смягчение последствий чрезвычайных ситуаций природного и техногенного характера в Крымском городском поселении Крымского района на 2021- 2023 годы"</t>
  </si>
  <si>
    <t>"Поддержка социально-ориентированных некоммерческих и общественных организаций" на 2021-2023 годы</t>
  </si>
  <si>
    <t>"Социальная поддержка граждан города Крымска на 2021-2023 годы"</t>
  </si>
  <si>
    <t>Выплаты дополнительного материального  обеспечения к пенсии лицам, замещавшим муниципальные должности и должности муниципальной службы Крымского городского поселения Крымского района</t>
  </si>
  <si>
    <t>Поддержка почетных ветеранов города Крымска</t>
  </si>
  <si>
    <t>"Молодежь  Крымского городского поселения Крымского района" на 2021- 2023 годы</t>
  </si>
  <si>
    <t>"Развитие топливо-энергетического комплекса Крымского городского поселения Крымского района" на 2021-2023 годы</t>
  </si>
  <si>
    <t>"Газификация Крымского городского поселения Крымского района" на  2021-2023 годы</t>
  </si>
  <si>
    <t>"Модернизация систем электроснабжения Крымского городского поселения Крымского района" на  2021-2023 годы</t>
  </si>
  <si>
    <t>"Теплоснабжение Крымского городского поселения Крымского раойна" на  2021-2023 годы</t>
  </si>
  <si>
    <t>"Развитие культуры в Крымском городском поселении Крымского района" на 2021-2023 годы</t>
  </si>
  <si>
    <t>"Совершенствование деятельности муниципальных учреждений отрасли "Культура, искусство и киноматография" на 2021-2023 годы</t>
  </si>
  <si>
    <t>"Развитие физической культуры и массового спорта в Крымском городском поселении Крымского района" на 2021-2023 годы</t>
  </si>
  <si>
    <t>"Формирование современной городской среды Крымского городского поселения Крымского района на 2018-2024 годы"</t>
  </si>
  <si>
    <t>"Развитие жилищно-коммунального хозяйства Крымского городского поселения Крымского района" на 2021-2023 годы</t>
  </si>
  <si>
    <t>"Развитие водоотведения Крымского городского поселения Крымского района" на 2021-2023 годы</t>
  </si>
  <si>
    <t>"Развитие водоснабжения Крымского городского поселения Крымского района" на 2021-2023 годы</t>
  </si>
  <si>
    <t>%, исполнения</t>
  </si>
  <si>
    <t>ИНФОРМАЦИЯ</t>
  </si>
  <si>
    <t>Плановое назначение на 2021 год, тыс.руб.</t>
  </si>
  <si>
    <t>ВСЕГО:</t>
  </si>
  <si>
    <t>краевой бюджет</t>
  </si>
  <si>
    <t>местный бюджет</t>
  </si>
  <si>
    <t>"Развитие ливнеотведения Крымского городского поселения Крымского раойна" на 2021-2023 годы</t>
  </si>
  <si>
    <t>Начальник отдела экономики и доходов</t>
  </si>
  <si>
    <t>8(861)31-43010</t>
  </si>
  <si>
    <t xml:space="preserve">И.Н. Коротченко </t>
  </si>
  <si>
    <t>"Переселение граждан из аварийного жилищного фонда Крымского городского поселения Крымского района" на 2021-2023 годы</t>
  </si>
  <si>
    <t>Наименование программы</t>
  </si>
  <si>
    <t xml:space="preserve">Наименование подпрограммы </t>
  </si>
  <si>
    <t>Мероприятия программы</t>
  </si>
  <si>
    <t>Осуществление информационного освещения деятельности главы, администрации и Совета Крымского городского поселения Крымского района в электронных и печатных средствах массовой информации. Информирование населения путем размещения информации на баннерах, растяжках и раздачи информационного материала (листовок).</t>
  </si>
  <si>
    <t xml:space="preserve">Формирование списков молодых семей, оформление и выдача свидетельств о праве на получение социальной выплаты, приобретение молодыми семьями (строительство) индивидуального жилого дома с помощью предоставленной им социальной  выплаты </t>
  </si>
  <si>
    <t>Гражданское и патриотическое воспитание, творческое и  интеллектуальное развитие молодых граждан, организация работы летних дворовых площадок в летний период</t>
  </si>
  <si>
    <t xml:space="preserve">Осуществление ежемесячной социальных выплат Почётным ветеранам города Крымска, единовременные денежные выплаты ветеранам Великой Отечественной войны, чествование ветеранов и участников  Великой Отечественной войны, достигших юбилейного возраста в текущем году, социальная выплата почетным гражданам города Крымска </t>
  </si>
  <si>
    <t>Осуществление выплат дополнительного материального обеспечения к пенсии лицам, замещавшим муниципальные должности муниципальной службы Крымского городского поселения Крымского района</t>
  </si>
  <si>
    <t xml:space="preserve">Мероприятия по поддержке любительского спорта и развитию форм активного отдыха, проведение спортивных мероприятий, мероприятия по первичной профилактике  наркомании, табакокурения и алкоголизма, организация и проведение летнего отдыха. Приобретение спортивного инвентаря для организации работы на летних дворовых площадках в летний период, организация и проведение спортивных мероприятий среди инвалидов, а также приобретение спортивного инвентаря, спортивной формы для организации работы клубов по месту жительства </t>
  </si>
  <si>
    <t>Благоустройство дворовых территорий. Благоустройство общественных территорий.</t>
  </si>
  <si>
    <t xml:space="preserve">Организационно-правовые меры по формированию механизма противодействия  коррупции. Совершенствование механизма взаимодействия органов местного самоуправления с правоохранительными и иными государственными   
органами, а также с гражданами и институтами гражданского общества.                                                                                                                                                                                                                                                         Совершенствование механизма кадрового обеспечения и внутреннего    
контроля служебной деятельности муниципальных служащих администрации Крымского городского поселения Крымского района
</t>
  </si>
  <si>
    <t xml:space="preserve">Компенсационные выплаты членам территориального общественного самоуправления на частичное возмещение затрат  приобретению канцелярских товаров, проезд на общественном транспорте. Проведение  ежегодных конкурсов на звание «Лучший орган территориального общественного самоуправления». Проведение праздников «День добрых соседей». </t>
  </si>
  <si>
    <t>Создание условий для профессионального развития и подготовки кадров. Обеспечение устойчивого развития кадрового потенциала и повышение эффективности деятельности муниципальных служащих.</t>
  </si>
  <si>
    <t>Содержание муниципальных казенных учреждений культуры и выполнение муниципальных заданий муниципальными бюджетными учреждениями. Выполнение работ по содержанию памятников. Выполнение работ по содержанию памятников. Организация и проведение новогодних мероприятий. Созданию условий для организации досуга и обеспечения жителей Крымского городского поселения Крымского  района услугами организации культуры (передача полномочий).</t>
  </si>
  <si>
    <t xml:space="preserve">Дежурства членов добровольной народной дружины Крымского городского поселения  за совместное патрулирование с правоохранительными органами. Охранные услуги территории сквера им.Тельмана и  парка им.Свердлова.  </t>
  </si>
  <si>
    <t xml:space="preserve">Изготовление и распространение среди населения информационных листовок по предупреждению террористических актов и действиях при захвате заложников. Техническое обслуживание системы тревожной сигнализации в здании администрации Крымского городского поселения Крымского района. 
Охранные услуги по системе тревожной сигнализации в здании администрации Крымского городского поселения Крымского района.
</t>
  </si>
  <si>
    <t>Развитие аварийно-спасательного отряда муниципального образования и совершенствование его материально-технической базы (передача полномочий). Оповещение населения    при угрозе или  возникновении  чрезвычайных  ситуаций природного  и  техногенного  характера    в мирное и  военное время:
- техническое обслуживание системы оповещения;
- техническое содержание и обслуживание АГК №126
Функционирование органа повседневного управления-Единой дежурно-диспетчерской службы (передача полномочий).</t>
  </si>
  <si>
    <t>Мероприятия по подготовке противопожарной защиты населения. Обеспечение информирования и обучения населения правилам пожарной безопасности. Техническое обслуживание системы пожаротушения и пожарной сигнализации в административном здании Крымского городского поселения.</t>
  </si>
  <si>
    <t>Приобретение специализированного оборудования.</t>
  </si>
  <si>
    <t>Ремонт системы водоснабжения на территории Крымского городского поселения Крымского района</t>
  </si>
  <si>
    <t>Ремонт системы водоотведения на территории Крымского городского поселения Крымского района</t>
  </si>
  <si>
    <t xml:space="preserve">Промывка трубопереездов. Приобретение труб и лотков. </t>
  </si>
  <si>
    <t xml:space="preserve">Благоустройство территории  Крымского городского поселения Крымского района. Озеленение территории Крымского городского поселения Крымского района. Обслуживание сетей уличного освещения, оплата за электрическую энергию, потребляемую сетями уличного освещения Крымского  городского поселения Крымского района. </t>
  </si>
  <si>
    <t>Проектирование газоснабжения среднего  и низкого давления микрорайона «Надежда» с установкой ГРПШ-2шт. Проектирование газоснабжения среднего  и низкого давления микрорайона «Автоколонна 1201» с установкой ГРПШ-3шт. Проектирование газоснабжения среднего и низкого давления СНТ «Дружное» с установкой ГРПШ-2шт. Выполнение работ по эксплуатации объектов сети газораспределения для газоснабжения Южной части г. Крымска. Техническое обслуживание газопровода по ул. Высоковольтной.</t>
  </si>
  <si>
    <t>Модернизация и реконструкция систем электроснабжения (за счет арендных платежей в размере 85% от суммы арендной платы по договору).</t>
  </si>
  <si>
    <t>Реконструкция узлов учета газа муниципальных котельных №13 и №23. Устранение некорректного коммерческого учета природного сетевого газа на муниципальных  котельных №7, №11 и №42.</t>
  </si>
  <si>
    <t xml:space="preserve">Приобретение и модернизация компьютеров и оргтехники, расходного материала для бесперебойной работы компьютеров и оргтехники, а также приобретение, настройка и сопровождение программного обеспечения в администрации Крымского городского поселения Крымского района. </t>
  </si>
  <si>
    <t xml:space="preserve">Правовое и аналитическое обеспечение деятельности субъектов МСП. Имущественная поддержка малого и среднего предпринимательства. Информационная и консультативная поддержка малого и  среднего предпринимательства. 
</t>
  </si>
  <si>
    <t>Проведение мониторинга обеспеченности населения Крымского городского поселения Крымского района площадью торговых объектов с выявлением «проблемных» территорий с недостаточной обеспеченностью торговыми площадями. Организация и проведение ярмарочной деятельности.</t>
  </si>
  <si>
    <t>Внесение изменений в генеральный план Крымского городского поселения Крымского района. Утверждение документации по планировке (межеванию) территории Крымского городского поселения Крымского района (участки для многодетных семей, территориальные зоны). Внесение изменений в местные нормативы градостроительного  проектирования Крымского городского поселения Крымского района.</t>
  </si>
  <si>
    <t>Организация постановки на государственный кадастровый учет земельных участков, расположенных в границах Крымского городского поселения Крымского района. Оценка рыночной стоимости земельных участков. Услуги по организации и проведению аукциона по продаже права на заключения договора аренды земельных участков.</t>
  </si>
  <si>
    <t>Капитальный ремонт и ремонт автомобильных дорог общего пользования местного значения. Содержание дорог Крымского  городского поселения Крымского района.</t>
  </si>
  <si>
    <t xml:space="preserve">Проведение спортивных и интеллектуальных мероприятий, направленных на воспитание молодежи. Пропаганда Крымского городского казачьего общества: выпуск исторической газеты о казаках. Обеспечение членов казачьего общества казачьим обмундированием. Общехозяйственные расходы по обеспечению деятельности штаба «Крымского городского казачьего общества Крымского районного казачьего общества Таманского отдельского казачьего общества Кубанского войскового казачьего общества». </t>
  </si>
  <si>
    <t xml:space="preserve">Выплата возмещения денежных средств за изымаемые помещения в аварийных многоквартирных домах, расположенных по адресу:
г.Крымск, ул. Линейная,91;
г.Крымск, ул. Привокзальная,1;                                                                                                                        Снос аварийных многоквартирных  домов, расположенных по адресу: 1) г.Крымск, ул. Привокзальная,1;
2) г.Крымск, ул.Привокзальная, 4 и г.Крымск, ул. Линейная,91;
</t>
  </si>
  <si>
    <t>Фактическое исполнение за 2021 год, тыс.руб.</t>
  </si>
  <si>
    <t>о муниципальных программах Крымского городского поселения Крымского района и их исполнении за 2021 года и плановый 2022 год</t>
  </si>
  <si>
    <t>Плановое назначение на 2022 год, тыс.руб.(по состоянию на 21.01.2022 г.)</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</si>
</sst>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scheme val="minor"/>
    </font>
    <font>
      <sz val="11"/>
      <name val="Calibri"/>
      <family val="2"/>
      <scheme val="minor"/>
    </font>
    <font>
      <sz val="11"/>
      <name val="Times New Roman"/>
      <family val="1"/>
      <charset val="204"/>
    </font>
    <font>
      <b/>
      <sz val="14"/>
      <name val="Times New Roman"/>
      <family val="1"/>
      <charset val="204"/>
    </font>
    <font>
      <sz val="13"/>
      <name val="Times New Roman"/>
      <family val="1"/>
      <charset val="204"/>
    </font>
    <font>
      <sz val="12"/>
      <name val="Times New Roman"/>
      <family val="1"/>
      <charset val="204"/>
    </font>
    <font>
      <b/>
      <sz val="12"/>
      <name val="Times New Roman"/>
      <family val="1"/>
      <charset val="204"/>
    </font>
    <font>
      <sz val="11"/>
      <color theme="1"/>
      <name val="Times New Roman"/>
      <family val="1"/>
      <charset val="204"/>
    </font>
    <font>
      <sz val="11"/>
      <color theme="1"/>
      <name val="Calibri"/>
      <family val="2"/>
      <scheme val="minor"/>
    </font>
    <font>
      <b/>
      <sz val="13"/>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47">
    <xf numFmtId="0" fontId="0" fillId="0" borderId="0" xfId="0"/>
    <xf numFmtId="0" fontId="1" fillId="0" borderId="0" xfId="0" applyFont="1"/>
    <xf numFmtId="0" fontId="2" fillId="0" borderId="0" xfId="0" applyFont="1" applyAlignment="1"/>
    <xf numFmtId="164" fontId="4" fillId="2" borderId="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7" fillId="0" borderId="0" xfId="0" applyFont="1"/>
    <xf numFmtId="0" fontId="3" fillId="0" borderId="1" xfId="0" applyFont="1" applyBorder="1" applyAlignment="1">
      <alignment vertical="center" wrapText="1"/>
    </xf>
    <xf numFmtId="165" fontId="4" fillId="2" borderId="2" xfId="1"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4" fillId="2" borderId="0" xfId="0" applyFont="1" applyFill="1" applyAlignment="1">
      <alignment vertical="center" wrapText="1"/>
    </xf>
    <xf numFmtId="0" fontId="10" fillId="0" borderId="0" xfId="0" applyFont="1"/>
    <xf numFmtId="164" fontId="4" fillId="2" borderId="4"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10" fillId="0" borderId="0" xfId="0" applyNumberFormat="1" applyFont="1"/>
    <xf numFmtId="0" fontId="4" fillId="2" borderId="6"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2" xfId="0" applyFont="1" applyFill="1" applyBorder="1" applyAlignment="1">
      <alignment horizontal="left" vertical="top" wrapText="1"/>
    </xf>
    <xf numFmtId="0" fontId="4" fillId="2" borderId="2" xfId="0" applyFont="1" applyFill="1" applyBorder="1" applyAlignment="1">
      <alignment vertical="top" wrapText="1"/>
    </xf>
    <xf numFmtId="0" fontId="5" fillId="2" borderId="4" xfId="0" applyFont="1" applyFill="1" applyBorder="1" applyAlignment="1">
      <alignment horizontal="center" vertical="center" wrapText="1"/>
    </xf>
    <xf numFmtId="0" fontId="10" fillId="0" borderId="0" xfId="0" applyFont="1" applyAlignment="1">
      <alignment horizontal="left" wrapText="1"/>
    </xf>
    <xf numFmtId="0" fontId="4" fillId="2" borderId="4" xfId="0" applyFont="1" applyFill="1" applyBorder="1" applyAlignment="1">
      <alignment horizontal="center" vertical="center" wrapText="1"/>
    </xf>
    <xf numFmtId="0" fontId="5" fillId="2" borderId="2" xfId="0" applyFont="1" applyFill="1" applyBorder="1" applyAlignment="1">
      <alignment vertical="top" wrapText="1"/>
    </xf>
    <xf numFmtId="0" fontId="6" fillId="2" borderId="8" xfId="0" applyFont="1" applyFill="1" applyBorder="1" applyAlignment="1">
      <alignment horizontal="right" vertical="center"/>
    </xf>
    <xf numFmtId="164" fontId="6" fillId="2" borderId="2" xfId="0" applyNumberFormat="1" applyFont="1" applyFill="1" applyBorder="1" applyAlignment="1">
      <alignment horizontal="center" vertical="center"/>
    </xf>
    <xf numFmtId="0" fontId="1" fillId="2" borderId="0" xfId="0" applyFont="1"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0" fillId="0" borderId="0" xfId="0" applyFont="1" applyAlignment="1">
      <alignment horizontal="left" wrapText="1"/>
    </xf>
    <xf numFmtId="0" fontId="4" fillId="2" borderId="5" xfId="0" applyFont="1" applyFill="1" applyBorder="1" applyAlignment="1">
      <alignment horizontal="center" vertical="center" wrapText="1"/>
    </xf>
    <xf numFmtId="0" fontId="4" fillId="2" borderId="5" xfId="0" applyFont="1" applyFill="1" applyBorder="1" applyAlignment="1">
      <alignment vertical="center" wrapText="1"/>
    </xf>
    <xf numFmtId="0" fontId="6" fillId="2" borderId="6" xfId="0" applyFont="1" applyFill="1" applyBorder="1" applyAlignment="1">
      <alignment horizontal="right" vertical="center"/>
    </xf>
    <xf numFmtId="0" fontId="6" fillId="2" borderId="7" xfId="0" applyFont="1" applyFill="1" applyBorder="1" applyAlignment="1">
      <alignment horizontal="right" vertical="center"/>
    </xf>
    <xf numFmtId="0" fontId="6" fillId="2" borderId="8" xfId="0" applyFont="1" applyFill="1" applyBorder="1" applyAlignment="1">
      <alignment horizontal="right" vertical="center"/>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N49"/>
  <sheetViews>
    <sheetView tabSelected="1" zoomScale="70" zoomScaleNormal="70" workbookViewId="0">
      <selection activeCell="L10" sqref="L10:N10"/>
    </sheetView>
  </sheetViews>
  <sheetFormatPr defaultRowHeight="14.4"/>
  <cols>
    <col min="1" max="1" width="4" customWidth="1"/>
    <col min="2" max="2" width="32" customWidth="1"/>
    <col min="3" max="3" width="36.6640625" customWidth="1"/>
    <col min="4" max="4" width="46.21875" customWidth="1"/>
    <col min="5" max="5" width="13.21875" customWidth="1"/>
    <col min="6" max="6" width="12.6640625" customWidth="1"/>
    <col min="7" max="7" width="12.5546875" customWidth="1"/>
    <col min="8" max="8" width="14" customWidth="1"/>
    <col min="9" max="10" width="13.44140625" customWidth="1"/>
    <col min="11" max="11" width="14.77734375" customWidth="1"/>
    <col min="12" max="12" width="16.88671875" customWidth="1"/>
    <col min="13" max="13" width="12.6640625" customWidth="1"/>
    <col min="14" max="14" width="14.44140625" customWidth="1"/>
  </cols>
  <sheetData>
    <row r="1" spans="1:14" ht="36.6" customHeight="1">
      <c r="A1" s="1"/>
      <c r="B1" s="32" t="s">
        <v>40</v>
      </c>
      <c r="C1" s="32"/>
      <c r="D1" s="32"/>
      <c r="E1" s="32"/>
      <c r="F1" s="32"/>
      <c r="G1" s="32"/>
      <c r="H1" s="32"/>
      <c r="I1" s="32"/>
      <c r="J1" s="32"/>
      <c r="K1" s="32"/>
    </row>
    <row r="2" spans="1:14" hidden="1">
      <c r="A2" s="1"/>
      <c r="B2" s="1"/>
      <c r="C2" s="2"/>
      <c r="D2" s="2"/>
      <c r="E2" s="2"/>
      <c r="F2" s="2"/>
      <c r="G2" s="2"/>
      <c r="H2" s="2"/>
      <c r="I2" s="2"/>
      <c r="J2" s="2"/>
      <c r="K2" s="2"/>
    </row>
    <row r="3" spans="1:14" hidden="1">
      <c r="A3" s="1"/>
      <c r="B3" s="1"/>
      <c r="C3" s="2"/>
      <c r="D3" s="2"/>
      <c r="E3" s="2"/>
      <c r="F3" s="2"/>
      <c r="G3" s="2"/>
      <c r="H3" s="2"/>
      <c r="I3" s="2"/>
      <c r="J3" s="2"/>
      <c r="K3" s="2"/>
    </row>
    <row r="4" spans="1:14" hidden="1">
      <c r="A4" s="1"/>
      <c r="B4" s="1"/>
      <c r="C4" s="1"/>
      <c r="D4" s="1"/>
      <c r="E4" s="1"/>
      <c r="F4" s="1"/>
      <c r="G4" s="1"/>
      <c r="H4" s="1"/>
      <c r="I4" s="1"/>
      <c r="J4" s="1"/>
      <c r="K4" s="1"/>
    </row>
    <row r="5" spans="1:14" hidden="1">
      <c r="A5" s="1"/>
      <c r="B5" s="1"/>
      <c r="C5" s="1"/>
      <c r="D5" s="1"/>
      <c r="E5" s="1"/>
      <c r="F5" s="1"/>
      <c r="G5" s="1"/>
      <c r="H5" s="1"/>
      <c r="I5" s="1"/>
      <c r="J5" s="1"/>
      <c r="K5" s="1"/>
    </row>
    <row r="6" spans="1:14" hidden="1">
      <c r="A6" s="1"/>
      <c r="B6" s="1"/>
      <c r="C6" s="1"/>
      <c r="D6" s="1"/>
      <c r="E6" s="1"/>
      <c r="F6" s="1"/>
      <c r="G6" s="1"/>
      <c r="H6" s="1"/>
      <c r="I6" s="1"/>
      <c r="J6" s="1"/>
      <c r="K6" s="1"/>
    </row>
    <row r="7" spans="1:14" hidden="1">
      <c r="A7" s="1"/>
      <c r="B7" s="1"/>
      <c r="C7" s="1"/>
      <c r="D7" s="1"/>
      <c r="E7" s="1"/>
      <c r="F7" s="1"/>
      <c r="G7" s="1"/>
      <c r="H7" s="1"/>
      <c r="I7" s="1"/>
      <c r="J7" s="1"/>
      <c r="K7" s="1"/>
    </row>
    <row r="8" spans="1:14" hidden="1">
      <c r="A8" s="1"/>
      <c r="B8" s="1"/>
      <c r="C8" s="1"/>
      <c r="D8" s="1"/>
      <c r="E8" s="1"/>
      <c r="F8" s="1"/>
      <c r="G8" s="1"/>
      <c r="H8" s="1"/>
      <c r="I8" s="1"/>
      <c r="J8" s="1"/>
      <c r="K8" s="1"/>
    </row>
    <row r="9" spans="1:14" ht="38.4" customHeight="1">
      <c r="A9" s="8"/>
      <c r="B9" s="33" t="s">
        <v>85</v>
      </c>
      <c r="C9" s="33"/>
      <c r="D9" s="33"/>
      <c r="E9" s="33"/>
      <c r="F9" s="33"/>
      <c r="G9" s="33"/>
      <c r="H9" s="33"/>
      <c r="I9" s="33"/>
      <c r="J9" s="33"/>
      <c r="K9" s="33"/>
    </row>
    <row r="10" spans="1:14" ht="31.8" customHeight="1">
      <c r="A10" s="34" t="s">
        <v>0</v>
      </c>
      <c r="B10" s="34" t="s">
        <v>50</v>
      </c>
      <c r="C10" s="34" t="s">
        <v>51</v>
      </c>
      <c r="D10" s="28" t="s">
        <v>52</v>
      </c>
      <c r="E10" s="35" t="s">
        <v>41</v>
      </c>
      <c r="F10" s="36"/>
      <c r="G10" s="37"/>
      <c r="H10" s="35" t="s">
        <v>84</v>
      </c>
      <c r="I10" s="36"/>
      <c r="J10" s="37"/>
      <c r="K10" s="38" t="s">
        <v>39</v>
      </c>
      <c r="L10" s="35" t="s">
        <v>86</v>
      </c>
      <c r="M10" s="36"/>
      <c r="N10" s="37"/>
    </row>
    <row r="11" spans="1:14" ht="31.2">
      <c r="A11" s="34"/>
      <c r="B11" s="34"/>
      <c r="C11" s="34"/>
      <c r="D11" s="29"/>
      <c r="E11" s="10" t="s">
        <v>42</v>
      </c>
      <c r="F11" s="21" t="s">
        <v>43</v>
      </c>
      <c r="G11" s="21" t="s">
        <v>44</v>
      </c>
      <c r="H11" s="10" t="s">
        <v>42</v>
      </c>
      <c r="I11" s="21" t="s">
        <v>43</v>
      </c>
      <c r="J11" s="21" t="s">
        <v>44</v>
      </c>
      <c r="K11" s="38"/>
      <c r="L11" s="10" t="s">
        <v>42</v>
      </c>
      <c r="M11" s="21" t="s">
        <v>43</v>
      </c>
      <c r="N11" s="21" t="s">
        <v>44</v>
      </c>
    </row>
    <row r="12" spans="1:14" ht="168">
      <c r="A12" s="28">
        <v>1</v>
      </c>
      <c r="B12" s="30" t="s">
        <v>1</v>
      </c>
      <c r="C12" s="17" t="s">
        <v>2</v>
      </c>
      <c r="D12" s="20" t="s">
        <v>53</v>
      </c>
      <c r="E12" s="11">
        <f>F12+G12</f>
        <v>2265</v>
      </c>
      <c r="F12" s="3">
        <v>0</v>
      </c>
      <c r="G12" s="3">
        <v>2265</v>
      </c>
      <c r="H12" s="11">
        <f>I12+J12</f>
        <v>1656.2</v>
      </c>
      <c r="I12" s="3">
        <v>0</v>
      </c>
      <c r="J12" s="3">
        <v>1656.2</v>
      </c>
      <c r="K12" s="9">
        <f t="shared" ref="K12:K44" si="0">H12/E12</f>
        <v>0.73121412803532015</v>
      </c>
      <c r="L12" s="11">
        <f>M12+N12</f>
        <v>2205</v>
      </c>
      <c r="M12" s="3">
        <v>0</v>
      </c>
      <c r="N12" s="3">
        <v>2205</v>
      </c>
    </row>
    <row r="13" spans="1:14" ht="151.19999999999999">
      <c r="A13" s="29"/>
      <c r="B13" s="31"/>
      <c r="C13" s="4" t="s">
        <v>3</v>
      </c>
      <c r="D13" s="19" t="s">
        <v>76</v>
      </c>
      <c r="E13" s="11">
        <f t="shared" ref="E13:E43" si="1">F13+G13</f>
        <v>2617.6999999999998</v>
      </c>
      <c r="F13" s="3">
        <v>0</v>
      </c>
      <c r="G13" s="3">
        <v>2617.6999999999998</v>
      </c>
      <c r="H13" s="11">
        <f t="shared" ref="H13:H43" si="2">I13+J13</f>
        <v>2268.3000000000002</v>
      </c>
      <c r="I13" s="3">
        <v>0</v>
      </c>
      <c r="J13" s="3">
        <v>2268.3000000000002</v>
      </c>
      <c r="K13" s="9">
        <f t="shared" si="0"/>
        <v>0.86652404782824632</v>
      </c>
      <c r="L13" s="11">
        <f t="shared" ref="L13:L43" si="3">M13+N13</f>
        <v>2295.6</v>
      </c>
      <c r="M13" s="3">
        <v>0</v>
      </c>
      <c r="N13" s="3">
        <v>2295.6</v>
      </c>
    </row>
    <row r="14" spans="1:14" ht="142.19999999999999" customHeight="1">
      <c r="A14" s="28">
        <v>2</v>
      </c>
      <c r="B14" s="39" t="s">
        <v>4</v>
      </c>
      <c r="C14" s="18" t="s">
        <v>5</v>
      </c>
      <c r="D14" s="5" t="s">
        <v>78</v>
      </c>
      <c r="E14" s="11">
        <f t="shared" si="1"/>
        <v>127.3</v>
      </c>
      <c r="F14" s="3">
        <v>0</v>
      </c>
      <c r="G14" s="3">
        <v>127.3</v>
      </c>
      <c r="H14" s="11">
        <f t="shared" si="2"/>
        <v>121.6</v>
      </c>
      <c r="I14" s="3">
        <v>0</v>
      </c>
      <c r="J14" s="3">
        <v>121.6</v>
      </c>
      <c r="K14" s="9">
        <f t="shared" si="0"/>
        <v>0.95522388059701491</v>
      </c>
      <c r="L14" s="11">
        <f t="shared" si="3"/>
        <v>132.5</v>
      </c>
      <c r="M14" s="3">
        <v>0</v>
      </c>
      <c r="N14" s="3">
        <v>132.5</v>
      </c>
    </row>
    <row r="15" spans="1:14" ht="168">
      <c r="A15" s="29"/>
      <c r="B15" s="40"/>
      <c r="C15" s="18" t="s">
        <v>6</v>
      </c>
      <c r="D15" s="5" t="s">
        <v>77</v>
      </c>
      <c r="E15" s="11">
        <f t="shared" si="1"/>
        <v>50</v>
      </c>
      <c r="F15" s="3">
        <v>0</v>
      </c>
      <c r="G15" s="3">
        <v>50</v>
      </c>
      <c r="H15" s="11">
        <f t="shared" si="2"/>
        <v>50</v>
      </c>
      <c r="I15" s="3">
        <v>0</v>
      </c>
      <c r="J15" s="3">
        <v>50</v>
      </c>
      <c r="K15" s="9">
        <f t="shared" si="0"/>
        <v>1</v>
      </c>
      <c r="L15" s="11">
        <f t="shared" si="3"/>
        <v>52</v>
      </c>
      <c r="M15" s="3">
        <v>0</v>
      </c>
      <c r="N15" s="3">
        <v>52</v>
      </c>
    </row>
    <row r="16" spans="1:14" ht="184.8">
      <c r="A16" s="28">
        <v>3</v>
      </c>
      <c r="B16" s="30" t="s">
        <v>7</v>
      </c>
      <c r="C16" s="18" t="s">
        <v>8</v>
      </c>
      <c r="D16" s="20" t="s">
        <v>61</v>
      </c>
      <c r="E16" s="11">
        <f t="shared" si="1"/>
        <v>2866.2</v>
      </c>
      <c r="F16" s="3">
        <v>0</v>
      </c>
      <c r="G16" s="3">
        <v>2866.2</v>
      </c>
      <c r="H16" s="11">
        <f t="shared" si="2"/>
        <v>2855.3</v>
      </c>
      <c r="I16" s="3">
        <v>0</v>
      </c>
      <c r="J16" s="3">
        <v>2855.3</v>
      </c>
      <c r="K16" s="9">
        <f t="shared" si="0"/>
        <v>0.99619705533458947</v>
      </c>
      <c r="L16" s="11">
        <f t="shared" si="3"/>
        <v>2866.2</v>
      </c>
      <c r="M16" s="3">
        <v>0</v>
      </c>
      <c r="N16" s="3">
        <v>2866.2</v>
      </c>
    </row>
    <row r="17" spans="1:14" ht="78">
      <c r="A17" s="29"/>
      <c r="B17" s="31"/>
      <c r="C17" s="18" t="s">
        <v>9</v>
      </c>
      <c r="D17" s="24" t="s">
        <v>62</v>
      </c>
      <c r="E17" s="11">
        <f t="shared" si="1"/>
        <v>234</v>
      </c>
      <c r="F17" s="3">
        <v>0</v>
      </c>
      <c r="G17" s="14">
        <v>234</v>
      </c>
      <c r="H17" s="11">
        <f t="shared" si="2"/>
        <v>186.8</v>
      </c>
      <c r="I17" s="3">
        <v>0</v>
      </c>
      <c r="J17" s="14">
        <v>186.8</v>
      </c>
      <c r="K17" s="9">
        <f t="shared" si="0"/>
        <v>0.79829059829059834</v>
      </c>
      <c r="L17" s="11">
        <f t="shared" si="3"/>
        <v>199.2</v>
      </c>
      <c r="M17" s="3">
        <v>0</v>
      </c>
      <c r="N17" s="14">
        <v>199.2</v>
      </c>
    </row>
    <row r="18" spans="1:14" ht="201.6">
      <c r="A18" s="28">
        <v>4</v>
      </c>
      <c r="B18" s="30" t="s">
        <v>10</v>
      </c>
      <c r="C18" s="18" t="s">
        <v>11</v>
      </c>
      <c r="D18" s="20" t="s">
        <v>79</v>
      </c>
      <c r="E18" s="11">
        <f t="shared" si="1"/>
        <v>1034.2</v>
      </c>
      <c r="F18" s="3">
        <v>0</v>
      </c>
      <c r="G18" s="3">
        <v>1034.2</v>
      </c>
      <c r="H18" s="11">
        <f t="shared" si="2"/>
        <v>827.6</v>
      </c>
      <c r="I18" s="3">
        <v>0</v>
      </c>
      <c r="J18" s="3">
        <v>827.6</v>
      </c>
      <c r="K18" s="9">
        <f t="shared" si="0"/>
        <v>0.80023206343067099</v>
      </c>
      <c r="L18" s="11">
        <f t="shared" si="3"/>
        <v>3646</v>
      </c>
      <c r="M18" s="3">
        <v>3100.1</v>
      </c>
      <c r="N18" s="3">
        <v>545.9</v>
      </c>
    </row>
    <row r="19" spans="1:14" ht="168">
      <c r="A19" s="29"/>
      <c r="B19" s="31"/>
      <c r="C19" s="18" t="s">
        <v>12</v>
      </c>
      <c r="D19" s="20" t="s">
        <v>80</v>
      </c>
      <c r="E19" s="11">
        <f t="shared" si="1"/>
        <v>272.3</v>
      </c>
      <c r="F19" s="3">
        <v>0</v>
      </c>
      <c r="G19" s="14">
        <v>272.3</v>
      </c>
      <c r="H19" s="11">
        <f t="shared" si="2"/>
        <v>264.5</v>
      </c>
      <c r="I19" s="3">
        <v>0</v>
      </c>
      <c r="J19" s="14">
        <v>264.5</v>
      </c>
      <c r="K19" s="9">
        <f t="shared" si="0"/>
        <v>0.97135512302607419</v>
      </c>
      <c r="L19" s="11">
        <f t="shared" si="3"/>
        <v>650</v>
      </c>
      <c r="M19" s="3">
        <v>0</v>
      </c>
      <c r="N19" s="14">
        <v>650</v>
      </c>
    </row>
    <row r="20" spans="1:14" ht="117.6">
      <c r="A20" s="23">
        <v>5</v>
      </c>
      <c r="B20" s="5" t="s">
        <v>13</v>
      </c>
      <c r="C20" s="18"/>
      <c r="D20" s="20" t="s">
        <v>81</v>
      </c>
      <c r="E20" s="11">
        <f t="shared" si="1"/>
        <v>66464.800000000003</v>
      </c>
      <c r="F20" s="3">
        <v>44074.6</v>
      </c>
      <c r="G20" s="3">
        <v>22390.2</v>
      </c>
      <c r="H20" s="11">
        <f t="shared" si="2"/>
        <v>59956.7</v>
      </c>
      <c r="I20" s="3">
        <v>38160.1</v>
      </c>
      <c r="J20" s="3">
        <v>21796.6</v>
      </c>
      <c r="K20" s="9">
        <f t="shared" si="0"/>
        <v>0.90208200430904772</v>
      </c>
      <c r="L20" s="11">
        <f t="shared" si="3"/>
        <v>42680.6</v>
      </c>
      <c r="M20" s="3">
        <v>0</v>
      </c>
      <c r="N20" s="3">
        <f>22680.6+20000</f>
        <v>42680.6</v>
      </c>
    </row>
    <row r="21" spans="1:14" ht="16.8" hidden="1">
      <c r="A21" s="23"/>
      <c r="B21" s="5"/>
      <c r="C21" s="18"/>
      <c r="D21" s="20"/>
      <c r="E21" s="11"/>
      <c r="F21" s="3"/>
      <c r="G21" s="3"/>
      <c r="H21" s="11"/>
      <c r="I21" s="3"/>
      <c r="J21" s="3"/>
      <c r="K21" s="9"/>
      <c r="L21" s="11"/>
      <c r="M21" s="3"/>
      <c r="N21" s="3"/>
    </row>
    <row r="22" spans="1:14" ht="117.6">
      <c r="A22" s="23">
        <v>6</v>
      </c>
      <c r="B22" s="5" t="s">
        <v>14</v>
      </c>
      <c r="C22" s="18"/>
      <c r="D22" s="20" t="s">
        <v>54</v>
      </c>
      <c r="E22" s="11">
        <f t="shared" si="1"/>
        <v>17311</v>
      </c>
      <c r="F22" s="3">
        <v>10030.4</v>
      </c>
      <c r="G22" s="3">
        <v>7280.6</v>
      </c>
      <c r="H22" s="11">
        <f t="shared" si="2"/>
        <v>17310.7</v>
      </c>
      <c r="I22" s="3">
        <v>10030.200000000001</v>
      </c>
      <c r="J22" s="3">
        <v>7280.5</v>
      </c>
      <c r="K22" s="9">
        <f t="shared" si="0"/>
        <v>0.99998266997862639</v>
      </c>
      <c r="L22" s="11">
        <f t="shared" si="3"/>
        <v>13984.8</v>
      </c>
      <c r="M22" s="3">
        <v>7675</v>
      </c>
      <c r="N22" s="3">
        <f>6295.2+14.6</f>
        <v>6309.8</v>
      </c>
    </row>
    <row r="23" spans="1:14" ht="168">
      <c r="A23" s="6">
        <v>7</v>
      </c>
      <c r="B23" s="5" t="s">
        <v>15</v>
      </c>
      <c r="C23" s="18" t="s">
        <v>16</v>
      </c>
      <c r="D23" s="20" t="s">
        <v>72</v>
      </c>
      <c r="E23" s="11">
        <f t="shared" si="1"/>
        <v>121167.4</v>
      </c>
      <c r="F23" s="3">
        <v>0</v>
      </c>
      <c r="G23" s="3">
        <v>121167.4</v>
      </c>
      <c r="H23" s="11">
        <f t="shared" si="2"/>
        <v>99896</v>
      </c>
      <c r="I23" s="3">
        <v>0</v>
      </c>
      <c r="J23" s="3">
        <v>99896</v>
      </c>
      <c r="K23" s="9">
        <f t="shared" si="0"/>
        <v>0.82444617941789622</v>
      </c>
      <c r="L23" s="11">
        <f t="shared" si="3"/>
        <v>77122.3</v>
      </c>
      <c r="M23" s="3">
        <v>0</v>
      </c>
      <c r="N23" s="3">
        <f>52592.9+24529.4</f>
        <v>77122.3</v>
      </c>
    </row>
    <row r="24" spans="1:14" ht="285.60000000000002">
      <c r="A24" s="6">
        <v>8</v>
      </c>
      <c r="B24" s="5" t="s">
        <v>17</v>
      </c>
      <c r="C24" s="18"/>
      <c r="D24" s="5" t="s">
        <v>60</v>
      </c>
      <c r="E24" s="11">
        <f t="shared" si="1"/>
        <v>44</v>
      </c>
      <c r="F24" s="3">
        <v>0</v>
      </c>
      <c r="G24" s="3">
        <v>44</v>
      </c>
      <c r="H24" s="11">
        <f t="shared" si="2"/>
        <v>38.5</v>
      </c>
      <c r="I24" s="3">
        <v>0</v>
      </c>
      <c r="J24" s="3">
        <v>38.5</v>
      </c>
      <c r="K24" s="9">
        <f t="shared" si="0"/>
        <v>0.875</v>
      </c>
      <c r="L24" s="11">
        <f t="shared" si="3"/>
        <v>41</v>
      </c>
      <c r="M24" s="3">
        <v>0</v>
      </c>
      <c r="N24" s="3">
        <v>41</v>
      </c>
    </row>
    <row r="25" spans="1:14" ht="117.6">
      <c r="A25" s="28">
        <v>9</v>
      </c>
      <c r="B25" s="30"/>
      <c r="C25" s="18" t="s">
        <v>18</v>
      </c>
      <c r="D25" s="20" t="s">
        <v>64</v>
      </c>
      <c r="E25" s="11">
        <f t="shared" si="1"/>
        <v>1832.6</v>
      </c>
      <c r="F25" s="3">
        <v>0</v>
      </c>
      <c r="G25" s="3">
        <v>1832.6</v>
      </c>
      <c r="H25" s="11">
        <f t="shared" si="2"/>
        <v>1764.3</v>
      </c>
      <c r="I25" s="3">
        <v>0</v>
      </c>
      <c r="J25" s="3">
        <v>1764.3</v>
      </c>
      <c r="K25" s="9">
        <f t="shared" si="0"/>
        <v>0.96273054676416026</v>
      </c>
      <c r="L25" s="11">
        <f t="shared" si="3"/>
        <v>1986.8</v>
      </c>
      <c r="M25" s="3">
        <v>0</v>
      </c>
      <c r="N25" s="3">
        <v>1986.8</v>
      </c>
    </row>
    <row r="26" spans="1:14" ht="235.2">
      <c r="A26" s="42"/>
      <c r="B26" s="43"/>
      <c r="C26" s="18" t="s">
        <v>19</v>
      </c>
      <c r="D26" s="20" t="s">
        <v>65</v>
      </c>
      <c r="E26" s="11">
        <f t="shared" si="1"/>
        <v>916.9</v>
      </c>
      <c r="F26" s="3">
        <v>0</v>
      </c>
      <c r="G26" s="3">
        <v>916.9</v>
      </c>
      <c r="H26" s="11">
        <f t="shared" si="2"/>
        <v>792</v>
      </c>
      <c r="I26" s="3">
        <v>0</v>
      </c>
      <c r="J26" s="3">
        <v>792</v>
      </c>
      <c r="K26" s="9">
        <f t="shared" si="0"/>
        <v>0.86378012869451415</v>
      </c>
      <c r="L26" s="11">
        <f t="shared" si="3"/>
        <v>1098.5</v>
      </c>
      <c r="M26" s="3">
        <v>0</v>
      </c>
      <c r="N26" s="3">
        <v>1098.5</v>
      </c>
    </row>
    <row r="27" spans="1:14" ht="285.60000000000002">
      <c r="A27" s="42"/>
      <c r="B27" s="43"/>
      <c r="C27" s="18" t="s">
        <v>20</v>
      </c>
      <c r="D27" s="20" t="s">
        <v>66</v>
      </c>
      <c r="E27" s="11">
        <f t="shared" si="1"/>
        <v>3045.5</v>
      </c>
      <c r="F27" s="3">
        <v>0</v>
      </c>
      <c r="G27" s="3">
        <v>3045.5</v>
      </c>
      <c r="H27" s="11">
        <f t="shared" si="2"/>
        <v>3041.3</v>
      </c>
      <c r="I27" s="3">
        <v>0</v>
      </c>
      <c r="J27" s="3">
        <v>3041.3</v>
      </c>
      <c r="K27" s="9">
        <f t="shared" si="0"/>
        <v>0.99862091610572978</v>
      </c>
      <c r="L27" s="11">
        <f t="shared" si="3"/>
        <v>2727.2</v>
      </c>
      <c r="M27" s="3">
        <v>0</v>
      </c>
      <c r="N27" s="3">
        <f>2724.5+2.7</f>
        <v>2727.2</v>
      </c>
    </row>
    <row r="28" spans="1:14" ht="151.19999999999999">
      <c r="A28" s="42"/>
      <c r="B28" s="43"/>
      <c r="C28" s="18" t="s">
        <v>21</v>
      </c>
      <c r="D28" s="20" t="s">
        <v>67</v>
      </c>
      <c r="E28" s="11">
        <f t="shared" si="1"/>
        <v>316.10000000000002</v>
      </c>
      <c r="F28" s="3">
        <v>0</v>
      </c>
      <c r="G28" s="3">
        <v>316.10000000000002</v>
      </c>
      <c r="H28" s="11">
        <f t="shared" si="2"/>
        <v>316.10000000000002</v>
      </c>
      <c r="I28" s="3">
        <v>0</v>
      </c>
      <c r="J28" s="3">
        <v>316.10000000000002</v>
      </c>
      <c r="K28" s="9">
        <f t="shared" si="0"/>
        <v>1</v>
      </c>
      <c r="L28" s="11">
        <f t="shared" si="3"/>
        <v>138.69999999999999</v>
      </c>
      <c r="M28" s="3">
        <v>0</v>
      </c>
      <c r="N28" s="3">
        <v>138.69999999999999</v>
      </c>
    </row>
    <row r="29" spans="1:14" ht="117.6">
      <c r="A29" s="29"/>
      <c r="B29" s="31"/>
      <c r="C29" s="18" t="s">
        <v>22</v>
      </c>
      <c r="D29" s="20" t="s">
        <v>68</v>
      </c>
      <c r="E29" s="11">
        <f t="shared" si="1"/>
        <v>123.7</v>
      </c>
      <c r="F29" s="3">
        <v>0</v>
      </c>
      <c r="G29" s="3">
        <v>123.7</v>
      </c>
      <c r="H29" s="11">
        <f t="shared" si="2"/>
        <v>123.7</v>
      </c>
      <c r="I29" s="3">
        <v>0</v>
      </c>
      <c r="J29" s="3">
        <v>123.7</v>
      </c>
      <c r="K29" s="9">
        <f t="shared" si="0"/>
        <v>1</v>
      </c>
      <c r="L29" s="11">
        <f t="shared" si="3"/>
        <v>154.69999999999999</v>
      </c>
      <c r="M29" s="3">
        <v>0</v>
      </c>
      <c r="N29" s="3">
        <v>154.69999999999999</v>
      </c>
    </row>
    <row r="30" spans="1:14" ht="268.8">
      <c r="A30" s="6">
        <v>10</v>
      </c>
      <c r="B30" s="5" t="s">
        <v>23</v>
      </c>
      <c r="C30" s="18"/>
      <c r="D30" s="20" t="s">
        <v>82</v>
      </c>
      <c r="E30" s="11">
        <f t="shared" si="1"/>
        <v>699.9</v>
      </c>
      <c r="F30" s="3">
        <v>0</v>
      </c>
      <c r="G30" s="3">
        <v>699.9</v>
      </c>
      <c r="H30" s="11">
        <f t="shared" si="2"/>
        <v>699.9</v>
      </c>
      <c r="I30" s="3">
        <v>0</v>
      </c>
      <c r="J30" s="3">
        <v>699.9</v>
      </c>
      <c r="K30" s="9">
        <f t="shared" si="0"/>
        <v>1</v>
      </c>
      <c r="L30" s="11">
        <f t="shared" si="3"/>
        <v>650</v>
      </c>
      <c r="M30" s="3">
        <v>0</v>
      </c>
      <c r="N30" s="3">
        <v>650</v>
      </c>
    </row>
    <row r="31" spans="1:14" ht="117.6">
      <c r="A31" s="28">
        <v>11</v>
      </c>
      <c r="B31" s="30" t="s">
        <v>24</v>
      </c>
      <c r="C31" s="12" t="s">
        <v>25</v>
      </c>
      <c r="D31" s="24" t="s">
        <v>57</v>
      </c>
      <c r="E31" s="11">
        <f t="shared" si="1"/>
        <v>725</v>
      </c>
      <c r="F31" s="3">
        <v>0</v>
      </c>
      <c r="G31" s="15">
        <v>725</v>
      </c>
      <c r="H31" s="11">
        <f t="shared" si="2"/>
        <v>725</v>
      </c>
      <c r="I31" s="3">
        <v>0</v>
      </c>
      <c r="J31" s="15">
        <v>725</v>
      </c>
      <c r="K31" s="9">
        <f t="shared" si="0"/>
        <v>1</v>
      </c>
      <c r="L31" s="11">
        <f t="shared" si="3"/>
        <v>1084.5999999999999</v>
      </c>
      <c r="M31" s="3">
        <v>0</v>
      </c>
      <c r="N31" s="15">
        <v>1084.5999999999999</v>
      </c>
    </row>
    <row r="32" spans="1:14" ht="140.4">
      <c r="A32" s="29"/>
      <c r="B32" s="31"/>
      <c r="C32" s="18" t="s">
        <v>26</v>
      </c>
      <c r="D32" s="24" t="s">
        <v>56</v>
      </c>
      <c r="E32" s="11">
        <f t="shared" si="1"/>
        <v>407.2</v>
      </c>
      <c r="F32" s="3">
        <v>0</v>
      </c>
      <c r="G32" s="3">
        <v>407.2</v>
      </c>
      <c r="H32" s="11">
        <f t="shared" si="2"/>
        <v>386.6</v>
      </c>
      <c r="I32" s="3">
        <v>0</v>
      </c>
      <c r="J32" s="3">
        <v>386.6</v>
      </c>
      <c r="K32" s="9">
        <f t="shared" si="0"/>
        <v>0.94941060903732821</v>
      </c>
      <c r="L32" s="11">
        <f t="shared" si="3"/>
        <v>407.2</v>
      </c>
      <c r="M32" s="3">
        <v>0</v>
      </c>
      <c r="N32" s="3">
        <v>407.2</v>
      </c>
    </row>
    <row r="33" spans="1:14" ht="84">
      <c r="A33" s="6">
        <v>12</v>
      </c>
      <c r="B33" s="20" t="s">
        <v>27</v>
      </c>
      <c r="C33" s="18"/>
      <c r="D33" s="19" t="s">
        <v>55</v>
      </c>
      <c r="E33" s="11">
        <f t="shared" si="1"/>
        <v>1409</v>
      </c>
      <c r="F33" s="3">
        <v>0</v>
      </c>
      <c r="G33" s="3">
        <v>1409</v>
      </c>
      <c r="H33" s="11">
        <f t="shared" si="2"/>
        <v>1409</v>
      </c>
      <c r="I33" s="3">
        <v>0</v>
      </c>
      <c r="J33" s="3">
        <v>1409</v>
      </c>
      <c r="K33" s="9">
        <f t="shared" si="0"/>
        <v>1</v>
      </c>
      <c r="L33" s="11">
        <f t="shared" si="3"/>
        <v>2188.1</v>
      </c>
      <c r="M33" s="3">
        <v>0</v>
      </c>
      <c r="N33" s="3">
        <v>2188.1</v>
      </c>
    </row>
    <row r="34" spans="1:14" ht="235.2">
      <c r="A34" s="28">
        <v>13</v>
      </c>
      <c r="B34" s="30" t="s">
        <v>28</v>
      </c>
      <c r="C34" s="18" t="s">
        <v>29</v>
      </c>
      <c r="D34" s="20" t="s">
        <v>73</v>
      </c>
      <c r="E34" s="11">
        <f t="shared" si="1"/>
        <v>4576.5</v>
      </c>
      <c r="F34" s="3">
        <v>0</v>
      </c>
      <c r="G34" s="3">
        <v>4576.5</v>
      </c>
      <c r="H34" s="11">
        <f t="shared" si="2"/>
        <v>313.10000000000002</v>
      </c>
      <c r="I34" s="3">
        <v>0</v>
      </c>
      <c r="J34" s="3">
        <v>313.10000000000002</v>
      </c>
      <c r="K34" s="9">
        <f t="shared" si="0"/>
        <v>6.8414727411777565E-2</v>
      </c>
      <c r="L34" s="11">
        <f t="shared" si="3"/>
        <v>10951.9</v>
      </c>
      <c r="M34" s="3">
        <v>0</v>
      </c>
      <c r="N34" s="3">
        <v>10951.9</v>
      </c>
    </row>
    <row r="35" spans="1:14" ht="84">
      <c r="A35" s="42"/>
      <c r="B35" s="43"/>
      <c r="C35" s="18" t="s">
        <v>30</v>
      </c>
      <c r="D35" s="5" t="s">
        <v>74</v>
      </c>
      <c r="E35" s="11">
        <f t="shared" si="1"/>
        <v>16126.7</v>
      </c>
      <c r="F35" s="3">
        <v>0</v>
      </c>
      <c r="G35" s="14">
        <v>16126.7</v>
      </c>
      <c r="H35" s="11">
        <f t="shared" si="2"/>
        <v>15418</v>
      </c>
      <c r="I35" s="3">
        <v>0</v>
      </c>
      <c r="J35" s="14">
        <v>15418</v>
      </c>
      <c r="K35" s="9">
        <f t="shared" si="0"/>
        <v>0.95605424544389117</v>
      </c>
      <c r="L35" s="11">
        <f t="shared" si="3"/>
        <v>0</v>
      </c>
      <c r="M35" s="3">
        <v>0</v>
      </c>
      <c r="N35" s="14">
        <v>0</v>
      </c>
    </row>
    <row r="36" spans="1:14" ht="100.8">
      <c r="A36" s="29"/>
      <c r="B36" s="31"/>
      <c r="C36" s="18" t="s">
        <v>31</v>
      </c>
      <c r="D36" s="20" t="s">
        <v>75</v>
      </c>
      <c r="E36" s="11">
        <f t="shared" si="1"/>
        <v>2700.4</v>
      </c>
      <c r="F36" s="3">
        <v>0</v>
      </c>
      <c r="G36" s="3">
        <v>2700.4</v>
      </c>
      <c r="H36" s="11">
        <f t="shared" si="2"/>
        <v>0</v>
      </c>
      <c r="I36" s="3">
        <v>0</v>
      </c>
      <c r="J36" s="3">
        <v>0</v>
      </c>
      <c r="K36" s="9">
        <f t="shared" si="0"/>
        <v>0</v>
      </c>
      <c r="L36" s="11">
        <f t="shared" si="3"/>
        <v>5000</v>
      </c>
      <c r="M36" s="3">
        <v>0</v>
      </c>
      <c r="N36" s="3">
        <v>5000</v>
      </c>
    </row>
    <row r="37" spans="1:14" ht="235.2">
      <c r="A37" s="6">
        <v>14</v>
      </c>
      <c r="B37" s="5" t="s">
        <v>32</v>
      </c>
      <c r="C37" s="18" t="s">
        <v>33</v>
      </c>
      <c r="D37" s="20" t="s">
        <v>63</v>
      </c>
      <c r="E37" s="11">
        <f t="shared" si="1"/>
        <v>36338.5</v>
      </c>
      <c r="F37" s="3">
        <v>0</v>
      </c>
      <c r="G37" s="3">
        <v>36338.5</v>
      </c>
      <c r="H37" s="11">
        <f t="shared" si="2"/>
        <v>35568.9</v>
      </c>
      <c r="I37" s="3">
        <v>0</v>
      </c>
      <c r="J37" s="3">
        <v>35568.9</v>
      </c>
      <c r="K37" s="9">
        <f t="shared" si="0"/>
        <v>0.97882136026528344</v>
      </c>
      <c r="L37" s="11">
        <f t="shared" si="3"/>
        <v>40983.699999999997</v>
      </c>
      <c r="M37" s="3">
        <v>0</v>
      </c>
      <c r="N37" s="3">
        <v>40983.699999999997</v>
      </c>
    </row>
    <row r="38" spans="1:14" ht="218.4">
      <c r="A38" s="6">
        <v>15</v>
      </c>
      <c r="B38" s="5" t="s">
        <v>34</v>
      </c>
      <c r="C38" s="5"/>
      <c r="D38" s="24" t="s">
        <v>58</v>
      </c>
      <c r="E38" s="11">
        <f t="shared" si="1"/>
        <v>1620.1</v>
      </c>
      <c r="F38" s="3">
        <v>0</v>
      </c>
      <c r="G38" s="3">
        <v>1620.1</v>
      </c>
      <c r="H38" s="11">
        <f t="shared" si="2"/>
        <v>1620.1</v>
      </c>
      <c r="I38" s="3">
        <v>0</v>
      </c>
      <c r="J38" s="3">
        <v>1620.1</v>
      </c>
      <c r="K38" s="9">
        <f t="shared" si="0"/>
        <v>1</v>
      </c>
      <c r="L38" s="11">
        <f t="shared" si="3"/>
        <v>1645</v>
      </c>
      <c r="M38" s="3">
        <v>0</v>
      </c>
      <c r="N38" s="3">
        <v>1645</v>
      </c>
    </row>
    <row r="39" spans="1:14" ht="218.4">
      <c r="A39" s="6">
        <v>16</v>
      </c>
      <c r="B39" s="5" t="s">
        <v>49</v>
      </c>
      <c r="C39" s="18"/>
      <c r="D39" s="5" t="s">
        <v>83</v>
      </c>
      <c r="E39" s="11">
        <f t="shared" si="1"/>
        <v>86407.6</v>
      </c>
      <c r="F39" s="3">
        <v>85878.1</v>
      </c>
      <c r="G39" s="3">
        <v>529.5</v>
      </c>
      <c r="H39" s="11">
        <f t="shared" si="2"/>
        <v>70612.800000000003</v>
      </c>
      <c r="I39" s="3">
        <v>70260.100000000006</v>
      </c>
      <c r="J39" s="3">
        <v>352.7</v>
      </c>
      <c r="K39" s="9">
        <f t="shared" si="0"/>
        <v>0.81720589392599718</v>
      </c>
      <c r="L39" s="11">
        <f t="shared" si="3"/>
        <v>3754.1</v>
      </c>
      <c r="M39" s="3"/>
      <c r="N39" s="3">
        <v>3754.1</v>
      </c>
    </row>
    <row r="40" spans="1:14" ht="100.8">
      <c r="A40" s="6">
        <v>17</v>
      </c>
      <c r="B40" s="5" t="s">
        <v>35</v>
      </c>
      <c r="C40" s="18"/>
      <c r="D40" s="20" t="s">
        <v>59</v>
      </c>
      <c r="E40" s="11">
        <f t="shared" si="1"/>
        <v>30089.7</v>
      </c>
      <c r="F40" s="3">
        <v>28284.3</v>
      </c>
      <c r="G40" s="3">
        <v>1805.4</v>
      </c>
      <c r="H40" s="11">
        <f t="shared" si="2"/>
        <v>30089.600000000002</v>
      </c>
      <c r="I40" s="3">
        <v>28284.2</v>
      </c>
      <c r="J40" s="3">
        <v>1805.4</v>
      </c>
      <c r="K40" s="9">
        <f t="shared" si="0"/>
        <v>0.9999966766036219</v>
      </c>
      <c r="L40" s="11">
        <f t="shared" si="3"/>
        <v>81121.8</v>
      </c>
      <c r="M40" s="3">
        <v>68142.3</v>
      </c>
      <c r="N40" s="3">
        <v>12979.5</v>
      </c>
    </row>
    <row r="41" spans="1:14" ht="67.2">
      <c r="A41" s="28">
        <v>18</v>
      </c>
      <c r="B41" s="30" t="s">
        <v>36</v>
      </c>
      <c r="C41" s="18" t="s">
        <v>37</v>
      </c>
      <c r="D41" s="5" t="s">
        <v>70</v>
      </c>
      <c r="E41" s="11">
        <f t="shared" si="1"/>
        <v>2993.9</v>
      </c>
      <c r="F41" s="3">
        <v>0</v>
      </c>
      <c r="G41" s="3">
        <v>2993.9</v>
      </c>
      <c r="H41" s="11">
        <f t="shared" si="2"/>
        <v>623.5</v>
      </c>
      <c r="I41" s="3">
        <v>0</v>
      </c>
      <c r="J41" s="3">
        <v>623.5</v>
      </c>
      <c r="K41" s="9">
        <f t="shared" si="0"/>
        <v>0.20825678880390125</v>
      </c>
      <c r="L41" s="11">
        <f t="shared" si="3"/>
        <v>2993.9</v>
      </c>
      <c r="M41" s="3">
        <v>0</v>
      </c>
      <c r="N41" s="3">
        <v>2993.9</v>
      </c>
    </row>
    <row r="42" spans="1:14" ht="67.2">
      <c r="A42" s="42"/>
      <c r="B42" s="43"/>
      <c r="C42" s="18" t="s">
        <v>45</v>
      </c>
      <c r="D42" s="5" t="s">
        <v>71</v>
      </c>
      <c r="E42" s="11">
        <f t="shared" si="1"/>
        <v>16338.2</v>
      </c>
      <c r="F42" s="3">
        <v>0</v>
      </c>
      <c r="G42" s="3">
        <v>16338.2</v>
      </c>
      <c r="H42" s="11">
        <f t="shared" si="2"/>
        <v>9463.2999999999993</v>
      </c>
      <c r="I42" s="3">
        <v>0</v>
      </c>
      <c r="J42" s="3">
        <v>9463.2999999999993</v>
      </c>
      <c r="K42" s="9">
        <f t="shared" si="0"/>
        <v>0.57921313241360728</v>
      </c>
      <c r="L42" s="11">
        <f t="shared" si="3"/>
        <v>11361.1</v>
      </c>
      <c r="M42" s="3">
        <v>0</v>
      </c>
      <c r="N42" s="3">
        <v>11361.1</v>
      </c>
    </row>
    <row r="43" spans="1:14" ht="67.2">
      <c r="A43" s="29"/>
      <c r="B43" s="31"/>
      <c r="C43" s="5" t="s">
        <v>38</v>
      </c>
      <c r="D43" s="5" t="s">
        <v>69</v>
      </c>
      <c r="E43" s="11">
        <f t="shared" si="1"/>
        <v>21548.1</v>
      </c>
      <c r="F43" s="3">
        <v>0</v>
      </c>
      <c r="G43" s="3">
        <v>21548.1</v>
      </c>
      <c r="H43" s="11">
        <f t="shared" si="2"/>
        <v>3875.1</v>
      </c>
      <c r="I43" s="3">
        <v>0</v>
      </c>
      <c r="J43" s="3">
        <v>3875.1</v>
      </c>
      <c r="K43" s="9">
        <f t="shared" si="0"/>
        <v>0.17983488103359463</v>
      </c>
      <c r="L43" s="11">
        <f t="shared" si="3"/>
        <v>5203.8</v>
      </c>
      <c r="M43" s="3">
        <v>0</v>
      </c>
      <c r="N43" s="3">
        <v>5203.8</v>
      </c>
    </row>
    <row r="44" spans="1:14" ht="16.8">
      <c r="A44" s="44"/>
      <c r="B44" s="45"/>
      <c r="C44" s="46"/>
      <c r="D44" s="25"/>
      <c r="E44" s="26">
        <f t="shared" ref="E44:J44" si="4">SUM(E12:E43)</f>
        <v>442669.5</v>
      </c>
      <c r="F44" s="26">
        <f t="shared" si="4"/>
        <v>168267.4</v>
      </c>
      <c r="G44" s="26">
        <f t="shared" si="4"/>
        <v>274402.10000000003</v>
      </c>
      <c r="H44" s="26">
        <f t="shared" si="4"/>
        <v>362274.49999999994</v>
      </c>
      <c r="I44" s="26">
        <f t="shared" si="4"/>
        <v>146734.6</v>
      </c>
      <c r="J44" s="26">
        <f t="shared" si="4"/>
        <v>215539.9</v>
      </c>
      <c r="K44" s="9">
        <f t="shared" si="0"/>
        <v>0.81838595159594218</v>
      </c>
      <c r="L44" s="26">
        <f t="shared" ref="L44:N44" si="5">SUM(L12:L43)</f>
        <v>319326.30000000005</v>
      </c>
      <c r="M44" s="26">
        <f t="shared" si="5"/>
        <v>78917.400000000009</v>
      </c>
      <c r="N44" s="26">
        <f t="shared" si="5"/>
        <v>240408.90000000005</v>
      </c>
    </row>
    <row r="45" spans="1:14">
      <c r="A45" s="27"/>
      <c r="B45" s="27"/>
      <c r="C45" s="27"/>
      <c r="D45" s="27"/>
      <c r="E45" s="27"/>
      <c r="F45" s="27"/>
      <c r="G45" s="27"/>
      <c r="H45" s="27"/>
      <c r="I45" s="27"/>
      <c r="J45" s="27"/>
      <c r="K45" s="27"/>
      <c r="L45" s="27"/>
      <c r="M45" s="27"/>
      <c r="N45" s="27"/>
    </row>
    <row r="46" spans="1:14" ht="52.2" customHeight="1">
      <c r="B46" s="41"/>
      <c r="C46" s="41"/>
      <c r="D46" s="22"/>
      <c r="E46" s="13"/>
      <c r="F46" s="13"/>
      <c r="G46" s="13"/>
      <c r="H46" s="13"/>
      <c r="I46" s="13"/>
      <c r="J46" s="13"/>
      <c r="K46" s="13"/>
    </row>
    <row r="47" spans="1:14" ht="63" hidden="1" customHeight="1">
      <c r="B47" s="13"/>
      <c r="C47" s="13"/>
      <c r="D47" s="13"/>
      <c r="E47" s="16"/>
      <c r="F47" s="13"/>
      <c r="G47" s="13"/>
      <c r="H47" s="13"/>
      <c r="I47" s="13"/>
      <c r="J47" s="13"/>
      <c r="K47" s="13"/>
    </row>
    <row r="48" spans="1:14">
      <c r="B48" s="7" t="s">
        <v>46</v>
      </c>
      <c r="C48" s="7"/>
      <c r="D48" s="7"/>
      <c r="E48" s="7"/>
      <c r="F48" s="7"/>
      <c r="G48" s="7"/>
      <c r="H48" s="7" t="s">
        <v>48</v>
      </c>
      <c r="I48" s="7"/>
      <c r="J48" s="7"/>
      <c r="K48" s="7"/>
    </row>
    <row r="49" spans="2:2">
      <c r="B49" t="s">
        <v>47</v>
      </c>
    </row>
  </sheetData>
  <mergeCells count="28">
    <mergeCell ref="B46:C46"/>
    <mergeCell ref="A18:A19"/>
    <mergeCell ref="B18:B19"/>
    <mergeCell ref="A25:A29"/>
    <mergeCell ref="B25:B29"/>
    <mergeCell ref="A31:A32"/>
    <mergeCell ref="B31:B32"/>
    <mergeCell ref="A34:A36"/>
    <mergeCell ref="B34:B36"/>
    <mergeCell ref="A41:A43"/>
    <mergeCell ref="B41:B43"/>
    <mergeCell ref="A44:C44"/>
    <mergeCell ref="L10:N10"/>
    <mergeCell ref="A12:A13"/>
    <mergeCell ref="B12:B13"/>
    <mergeCell ref="A14:A15"/>
    <mergeCell ref="B14:B15"/>
    <mergeCell ref="A16:A17"/>
    <mergeCell ref="B16:B17"/>
    <mergeCell ref="B1:K1"/>
    <mergeCell ref="B9:K9"/>
    <mergeCell ref="A10:A11"/>
    <mergeCell ref="B10:B11"/>
    <mergeCell ref="C10:C11"/>
    <mergeCell ref="D10:D11"/>
    <mergeCell ref="E10:G10"/>
    <mergeCell ref="H10:J10"/>
    <mergeCell ref="K10:K11"/>
  </mergeCells>
  <pageMargins left="0.11811023622047245" right="0.11811023622047245" top="0.35433070866141736"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Табл. факт 12 мес.2021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2022-02-21T06:14:31Z</cp:lastPrinted>
  <dcterms:created xsi:type="dcterms:W3CDTF">2021-04-14T10:13:53Z</dcterms:created>
  <dcterms:modified xsi:type="dcterms:W3CDTF">2022-02-21T12:39:52Z</dcterms:modified>
</cp:coreProperties>
</file>